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feds-my.sharepoint.com/personal/sburdett_wusa_ca/Documents/Documents/Accounting/Budget/2026-27/"/>
    </mc:Choice>
  </mc:AlternateContent>
  <xr:revisionPtr revIDLastSave="34" documentId="8_{54C46A04-66AD-45B3-BAFA-8BADC599309A}" xr6:coauthVersionLast="47" xr6:coauthVersionMax="47" xr10:uidLastSave="{38B8BECE-8905-4122-B893-D484CC86B88A}"/>
  <bookViews>
    <workbookView xWindow="-57720" yWindow="690" windowWidth="29040" windowHeight="15720" activeTab="3" xr2:uid="{C20E4307-E34D-4706-AF5B-2AE41200BAAE}"/>
  </bookViews>
  <sheets>
    <sheet name="Budget overview" sheetId="3" r:id="rId1"/>
    <sheet name="ANNUAL PLAN" sheetId="2" r:id="rId2"/>
    <sheet name="WUSA BUDGET" sheetId="1" r:id="rId3"/>
    <sheet name="PUBLICATION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26" i="4" l="1"/>
  <c r="G12" i="4"/>
  <c r="D143" i="1" l="1"/>
  <c r="D307" i="1"/>
  <c r="D306" i="1" s="1"/>
  <c r="D10" i="1"/>
  <c r="D327" i="1"/>
  <c r="D325" i="1"/>
  <c r="D316" i="1"/>
  <c r="D315" i="1" s="1"/>
  <c r="D300" i="1"/>
  <c r="D299" i="1" s="1"/>
  <c r="D288" i="1"/>
  <c r="D285" i="1"/>
  <c r="D277" i="1"/>
  <c r="D276" i="1" s="1"/>
  <c r="D268" i="1"/>
  <c r="D267" i="1" s="1"/>
  <c r="D257" i="1"/>
  <c r="D256" i="1" s="1"/>
  <c r="D251" i="1"/>
  <c r="D250" i="1" s="1"/>
  <c r="D245" i="1"/>
  <c r="D244" i="1" s="1"/>
  <c r="D237" i="1"/>
  <c r="D235" i="1"/>
  <c r="D226" i="1"/>
  <c r="D225" i="1" s="1"/>
  <c r="D207" i="1"/>
  <c r="D204" i="1"/>
  <c r="D185" i="1"/>
  <c r="D184" i="1" s="1"/>
  <c r="D173" i="1"/>
  <c r="D172" i="1" s="1"/>
  <c r="D165" i="1"/>
  <c r="D163" i="1"/>
  <c r="D154" i="1"/>
  <c r="D153" i="1" s="1"/>
  <c r="D141" i="1"/>
  <c r="D140" i="1" s="1"/>
  <c r="D135" i="1"/>
  <c r="D134" i="1" s="1"/>
  <c r="D127" i="1"/>
  <c r="D126" i="1" s="1"/>
  <c r="D118" i="1"/>
  <c r="D117" i="1" s="1"/>
  <c r="D107" i="1"/>
  <c r="D106" i="1" s="1"/>
  <c r="D95" i="1"/>
  <c r="D94" i="1" s="1"/>
  <c r="D86" i="1"/>
  <c r="D85" i="1" s="1"/>
  <c r="D81" i="1"/>
  <c r="D80" i="1" s="1"/>
  <c r="D76" i="1"/>
  <c r="D75" i="1" s="1"/>
  <c r="D68" i="1"/>
  <c r="D67" i="1" s="1"/>
  <c r="D60" i="1"/>
  <c r="D58" i="1"/>
  <c r="D55" i="1"/>
  <c r="D41" i="1"/>
  <c r="D40" i="1" s="1"/>
  <c r="D36" i="1"/>
  <c r="D324" i="1" l="1"/>
  <c r="D234" i="1"/>
  <c r="D162" i="1"/>
  <c r="D54" i="1"/>
  <c r="D284" i="1"/>
  <c r="D37" i="1"/>
  <c r="D203" i="1"/>
  <c r="D33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tc={C58299E6-4733-4030-B51A-595DA73621A2}</author>
    <author>tc={1FC278F0-68C0-4CF9-BA9C-9FCD387B522D}</author>
    <author>tc={EE278AEA-7D77-4805-9605-BBCC803773F7}</author>
  </authors>
  <commentList>
    <comment ref="B19" authorId="0" shapeId="0" xr:uid="{C58299E6-4733-4030-B51A-595DA73621A2}">
      <text>
        <t>[Threaded comment]
Your version of Excel allows you to read this threaded comment; however, any edits to it will get removed if the file is opened in a newer version of Excel. Learn more: https://go.microsoft.com/fwlink/?linkid=870924
Comment:
    Consolidated PD into one line.</t>
      </text>
    </comment>
    <comment ref="B20" authorId="1" shapeId="0" xr:uid="{1FC278F0-68C0-4CF9-BA9C-9FCD387B522D}">
      <text>
        <t>[Threaded comment]
Your version of Excel allows you to read this threaded comment; however, any edits to it will get removed if the file is opened in a newer version of Excel. Learn more: https://go.microsoft.com/fwlink/?linkid=870924
Comment:
    Separated from PD</t>
      </text>
    </comment>
    <comment ref="B25" authorId="2" shapeId="0" xr:uid="{EE278AEA-7D77-4805-9605-BBCC803773F7}">
      <text>
        <t>[Threaded comment]
Your version of Excel allows you to read this threaded comment; however, any edits to it will get removed if the file is opened in a newer version of Excel. Learn more: https://go.microsoft.com/fwlink/?linkid=870924
Comment:
    Money to support projects and growth in campus publications (including society publications)</t>
      </text>
    </comment>
  </commentList>
</comments>
</file>

<file path=xl/sharedStrings.xml><?xml version="1.0" encoding="utf-8"?>
<sst xmlns="http://schemas.openxmlformats.org/spreadsheetml/2006/main" count="902" uniqueCount="204">
  <si>
    <t>GENERAL FUND BUDGET SUMMARY DOC 2026-27</t>
  </si>
  <si>
    <t>What is this budget?</t>
  </si>
  <si>
    <t>-          GENERAL FUND budget includes the fees we collect for Student Life ($52.26 (S), $55.13 (F/W)), Academic Support and Advocacy ($24.11 (S), $ 25.86 (F/W)) and Operations ($45.20 (S), $42.27 (F/W)). https://wusa.ca/about/your-money/fees/</t>
  </si>
  <si>
    <r>
      <t>-</t>
    </r>
    <r>
      <rPr>
        <sz val="7"/>
        <rFont val="Times New Roman"/>
        <family val="1"/>
      </rPr>
      <t xml:space="preserve">          </t>
    </r>
    <r>
      <rPr>
        <sz val="11"/>
        <rFont val="Calibri"/>
        <family val="2"/>
      </rPr>
      <t>Estimated fees are based on actual fee amounts approved and last year’s student enrollment numbers</t>
    </r>
  </si>
  <si>
    <r>
      <t>-</t>
    </r>
    <r>
      <rPr>
        <sz val="7"/>
        <rFont val="Times New Roman"/>
        <family val="1"/>
      </rPr>
      <t xml:space="preserve">          </t>
    </r>
    <r>
      <rPr>
        <sz val="11"/>
        <rFont val="Calibri"/>
        <family val="2"/>
      </rPr>
      <t>FT students are charged 100%, PT students are charged 30% of fee amounts</t>
    </r>
  </si>
  <si>
    <t>Process:</t>
  </si>
  <si>
    <r>
      <t>-</t>
    </r>
    <r>
      <rPr>
        <sz val="7"/>
        <rFont val="Times New Roman"/>
        <family val="1"/>
      </rPr>
      <t xml:space="preserve">          </t>
    </r>
    <r>
      <rPr>
        <sz val="11"/>
        <rFont val="Calibri"/>
        <family val="2"/>
      </rPr>
      <t>Directors work with Managers to create their draft budget based on the Org annual plan and other department strategic plans</t>
    </r>
  </si>
  <si>
    <r>
      <t>-</t>
    </r>
    <r>
      <rPr>
        <sz val="7"/>
        <rFont val="Times New Roman"/>
        <family val="1"/>
      </rPr>
      <t xml:space="preserve">          </t>
    </r>
    <r>
      <rPr>
        <sz val="11"/>
        <rFont val="Calibri"/>
        <family val="2"/>
      </rPr>
      <t>Directors/Managers note any new asks providing context on why this will serve students/department/org in a more valuable way</t>
    </r>
  </si>
  <si>
    <r>
      <t>-</t>
    </r>
    <r>
      <rPr>
        <sz val="7"/>
        <rFont val="Times New Roman"/>
        <family val="1"/>
      </rPr>
      <t xml:space="preserve">          </t>
    </r>
    <r>
      <rPr>
        <sz val="11"/>
        <rFont val="Calibri"/>
        <family val="2"/>
      </rPr>
      <t>Budgets are amalgamated to determine overall deficit/surplus</t>
    </r>
  </si>
  <si>
    <r>
      <t>-</t>
    </r>
    <r>
      <rPr>
        <sz val="7"/>
        <rFont val="Times New Roman"/>
        <family val="1"/>
      </rPr>
      <t xml:space="preserve">          </t>
    </r>
    <r>
      <rPr>
        <sz val="11"/>
        <rFont val="Calibri"/>
        <family val="2"/>
      </rPr>
      <t>Each budget is gone through and questions asked to Directors as required</t>
    </r>
  </si>
  <si>
    <t>-       Outcome of this process is what Board receives to review and approve.</t>
  </si>
  <si>
    <t>Noteworthy:</t>
  </si>
  <si>
    <t>-        Many budgeted costs are sunk costs such as amortization and expenses bound by contracts (salaries, equipment rental, licencing fees) or compliance requirements such as audit, Annual Members Meetings, insurance, legal, etc</t>
  </si>
  <si>
    <t>Summary of Departments:</t>
  </si>
  <si>
    <t>Senior Director, Outreach and Engagement</t>
  </si>
  <si>
    <r>
      <t>A.</t>
    </r>
    <r>
      <rPr>
        <b/>
        <sz val="7"/>
        <rFont val="Times New Roman"/>
        <family val="1"/>
      </rPr>
      <t xml:space="preserve">   </t>
    </r>
    <r>
      <rPr>
        <b/>
        <sz val="16"/>
        <rFont val="Calibri"/>
        <family val="2"/>
      </rPr>
      <t>Student Engagement Department</t>
    </r>
  </si>
  <si>
    <r>
      <t>1.</t>
    </r>
    <r>
      <rPr>
        <sz val="7"/>
        <rFont val="Times New Roman"/>
        <family val="1"/>
      </rPr>
      <t xml:space="preserve">       </t>
    </r>
    <r>
      <rPr>
        <i/>
        <sz val="11"/>
        <color rgb="FFFF0000"/>
        <rFont val="Calibri"/>
        <family val="2"/>
      </rPr>
      <t>Director, Student Engagement</t>
    </r>
    <r>
      <rPr>
        <i/>
        <sz val="11"/>
        <color rgb="FF00B0F0"/>
        <rFont val="Calibri"/>
        <family val="2"/>
      </rPr>
      <t xml:space="preserve"> </t>
    </r>
    <r>
      <rPr>
        <sz val="11"/>
        <rFont val="Calibri"/>
        <family val="2"/>
      </rPr>
      <t>– budgets for DSE, Services Manager, Clubs Manager, Orientation Operation</t>
    </r>
  </si>
  <si>
    <r>
      <rPr>
        <sz val="11"/>
        <color rgb="FF000000"/>
        <rFont val="Calibri"/>
      </rPr>
      <t>2.</t>
    </r>
    <r>
      <rPr>
        <sz val="7"/>
        <color rgb="FF000000"/>
        <rFont val="Times New Roman"/>
      </rPr>
      <t xml:space="preserve">       </t>
    </r>
    <r>
      <rPr>
        <i/>
        <sz val="11"/>
        <color rgb="FFFF0000"/>
        <rFont val="Calibri"/>
      </rPr>
      <t xml:space="preserve">Services </t>
    </r>
    <r>
      <rPr>
        <sz val="11"/>
        <color rgb="FF000000"/>
        <rFont val="Calibri"/>
      </rPr>
      <t>– budgets for the Thrift Store, Bike Centre, International and Canadian Student Network, Food Support Service, Glow Centre, Centre for Academic Policy Support, MATES, RAISE, Off Campus Community, and Women’s Centre</t>
    </r>
  </si>
  <si>
    <r>
      <t>3.</t>
    </r>
    <r>
      <rPr>
        <sz val="7"/>
        <rFont val="Times New Roman"/>
        <family val="1"/>
      </rPr>
      <t xml:space="preserve">       </t>
    </r>
    <r>
      <rPr>
        <i/>
        <sz val="11"/>
        <color rgb="FFFF0000"/>
        <rFont val="Calibri"/>
        <family val="2"/>
      </rPr>
      <t xml:space="preserve">Events </t>
    </r>
    <r>
      <rPr>
        <sz val="11"/>
        <rFont val="Calibri"/>
        <family val="2"/>
      </rPr>
      <t>– budget includes Welcome Week, Cultural Caravan, Leadership Awards, other events developed to enhance the student life experience</t>
    </r>
  </si>
  <si>
    <r>
      <rPr>
        <sz val="11"/>
        <color rgb="FF000000"/>
        <rFont val="Times New Roman"/>
      </rPr>
      <t xml:space="preserve">4.    </t>
    </r>
    <r>
      <rPr>
        <i/>
        <sz val="11"/>
        <color rgb="FFFF0000"/>
        <rFont val="Calibri"/>
      </rPr>
      <t xml:space="preserve">Clubs </t>
    </r>
    <r>
      <rPr>
        <sz val="11"/>
        <color rgb="FF000000"/>
        <rFont val="Calibri"/>
      </rPr>
      <t>– clubs termly allotment $250/term</t>
    </r>
  </si>
  <si>
    <r>
      <t>5.</t>
    </r>
    <r>
      <rPr>
        <sz val="7"/>
        <rFont val="Times New Roman"/>
        <family val="1"/>
      </rPr>
      <t xml:space="preserve">       </t>
    </r>
    <r>
      <rPr>
        <i/>
        <sz val="11"/>
        <color rgb="FFFF0000"/>
        <rFont val="Calibri"/>
        <family val="2"/>
      </rPr>
      <t xml:space="preserve">Societies </t>
    </r>
    <r>
      <rPr>
        <sz val="11"/>
        <rFont val="Calibri"/>
        <family val="2"/>
      </rPr>
      <t>– WUSA supports are included in Director budget</t>
    </r>
  </si>
  <si>
    <r>
      <t>A.</t>
    </r>
    <r>
      <rPr>
        <b/>
        <sz val="7"/>
        <rFont val="Times New Roman"/>
        <family val="1"/>
      </rPr>
      <t xml:space="preserve">   </t>
    </r>
    <r>
      <rPr>
        <b/>
        <sz val="16"/>
        <rFont val="Calibri"/>
        <family val="2"/>
      </rPr>
      <t xml:space="preserve">Director, Communications </t>
    </r>
  </si>
  <si>
    <r>
      <t>1.</t>
    </r>
    <r>
      <rPr>
        <sz val="7"/>
        <rFont val="Times New Roman"/>
        <family val="1"/>
      </rPr>
      <t xml:space="preserve">       </t>
    </r>
    <r>
      <rPr>
        <i/>
        <sz val="11"/>
        <color rgb="FFFF0000"/>
        <rFont val="Calibri"/>
        <family val="2"/>
      </rPr>
      <t>Marketing</t>
    </r>
    <r>
      <rPr>
        <sz val="11"/>
        <rFont val="Calibri"/>
        <family val="2"/>
      </rPr>
      <t xml:space="preserve"> – department budgets include – Marketing – Commercial Operations, Marketing – Campus Life, Marketing – General (includes Advocacy)</t>
    </r>
  </si>
  <si>
    <r>
      <t>2.</t>
    </r>
    <r>
      <rPr>
        <sz val="7"/>
        <rFont val="Times New Roman"/>
        <family val="1"/>
      </rPr>
      <t xml:space="preserve">       </t>
    </r>
    <r>
      <rPr>
        <i/>
        <sz val="11"/>
        <color rgb="FFFF0000"/>
        <rFont val="Calibri"/>
        <family val="2"/>
      </rPr>
      <t>Communications</t>
    </r>
    <r>
      <rPr>
        <sz val="11"/>
        <color rgb="FFFF0000"/>
        <rFont val="Calibri"/>
        <family val="2"/>
      </rPr>
      <t xml:space="preserve"> </t>
    </r>
    <r>
      <rPr>
        <sz val="11"/>
        <rFont val="Calibri"/>
        <family val="2"/>
      </rPr>
      <t>– part-time staff, and co-op positions</t>
    </r>
  </si>
  <si>
    <r>
      <t>B.</t>
    </r>
    <r>
      <rPr>
        <b/>
        <sz val="7"/>
        <rFont val="Times New Roman"/>
        <family val="1"/>
      </rPr>
      <t xml:space="preserve">   </t>
    </r>
    <r>
      <rPr>
        <b/>
        <sz val="16"/>
        <rFont val="Calibri"/>
        <family val="2"/>
      </rPr>
      <t xml:space="preserve">Director, Advocacy </t>
    </r>
  </si>
  <si>
    <r>
      <t>1.</t>
    </r>
    <r>
      <rPr>
        <i/>
        <sz val="7"/>
        <rFont val="Times New Roman"/>
        <family val="1"/>
      </rPr>
      <t>     </t>
    </r>
    <r>
      <rPr>
        <i/>
        <sz val="11"/>
        <color rgb="FFFF0000"/>
        <rFont val="Calibri"/>
        <family val="2"/>
      </rPr>
      <t>Advocacy</t>
    </r>
    <r>
      <rPr>
        <sz val="11"/>
        <color rgb="FFFF0000"/>
        <rFont val="Calibri"/>
        <family val="2"/>
      </rPr>
      <t xml:space="preserve"> – </t>
    </r>
    <r>
      <rPr>
        <sz val="11"/>
        <rFont val="Calibri"/>
        <family val="2"/>
      </rPr>
      <t>Change Engine, Co-op students</t>
    </r>
  </si>
  <si>
    <r>
      <t>2.</t>
    </r>
    <r>
      <rPr>
        <i/>
        <sz val="7"/>
        <rFont val="Times New Roman"/>
        <family val="1"/>
      </rPr>
      <t>    </t>
    </r>
    <r>
      <rPr>
        <i/>
        <sz val="11"/>
        <color rgb="FFFF0000"/>
        <rFont val="Calibri"/>
        <family val="2"/>
      </rPr>
      <t>Stakeholder Relations</t>
    </r>
    <r>
      <rPr>
        <sz val="11"/>
        <rFont val="Calibri"/>
        <family val="2"/>
      </rPr>
      <t>- OUSA, CASA, Municipal Affairs</t>
    </r>
  </si>
  <si>
    <r>
      <rPr>
        <sz val="12"/>
        <color rgb="FF000000"/>
        <rFont val="Calibri"/>
      </rPr>
      <t>3.</t>
    </r>
    <r>
      <rPr>
        <sz val="7"/>
        <color rgb="FF000000"/>
        <rFont val="Times New Roman"/>
      </rPr>
      <t>     </t>
    </r>
    <r>
      <rPr>
        <i/>
        <sz val="11"/>
        <color rgb="FFFF0000"/>
        <rFont val="Calibri"/>
      </rPr>
      <t>Research-</t>
    </r>
    <r>
      <rPr>
        <sz val="11"/>
        <color rgb="FF000000"/>
        <rFont val="Calibri"/>
      </rPr>
      <t xml:space="preserve"> Ownership Consultation, Representative Survey Platform, Surveys, Impact Report</t>
    </r>
  </si>
  <si>
    <t>Executive Director</t>
  </si>
  <si>
    <r>
      <t>1.</t>
    </r>
    <r>
      <rPr>
        <i/>
        <sz val="7"/>
        <rFont val="Times New Roman"/>
        <family val="1"/>
      </rPr>
      <t xml:space="preserve">       </t>
    </r>
    <r>
      <rPr>
        <i/>
        <sz val="11"/>
        <color rgb="FFFF0000"/>
        <rFont val="Calibri"/>
        <family val="2"/>
      </rPr>
      <t xml:space="preserve"> General Office </t>
    </r>
    <r>
      <rPr>
        <sz val="11"/>
        <rFont val="Calibri"/>
        <family val="2"/>
      </rPr>
      <t xml:space="preserve"> – budget includes accounting costs, audit, legal, most FT salaries, professional development, consulting, staff appreciation, and insurance.</t>
    </r>
  </si>
  <si>
    <r>
      <t>2.</t>
    </r>
    <r>
      <rPr>
        <i/>
        <sz val="7"/>
        <rFont val="Times New Roman"/>
        <family val="1"/>
      </rPr>
      <t xml:space="preserve">       </t>
    </r>
    <r>
      <rPr>
        <i/>
        <sz val="11"/>
        <color rgb="FFFF0000"/>
        <rFont val="Calibri"/>
        <family val="2"/>
      </rPr>
      <t>IT</t>
    </r>
    <r>
      <rPr>
        <sz val="11"/>
        <rFont val="Calibri"/>
        <family val="2"/>
      </rPr>
      <t>- includes salaries, software and licensing, telephone and hardware</t>
    </r>
  </si>
  <si>
    <r>
      <t>3.</t>
    </r>
    <r>
      <rPr>
        <i/>
        <sz val="7"/>
        <rFont val="Times New Roman"/>
        <family val="1"/>
      </rPr>
      <t xml:space="preserve">       </t>
    </r>
    <r>
      <rPr>
        <i/>
        <sz val="11"/>
        <color rgb="FFFF0000"/>
        <rFont val="Calibri"/>
        <family val="2"/>
      </rPr>
      <t>Legal and Governance</t>
    </r>
    <r>
      <rPr>
        <sz val="11"/>
        <rFont val="Calibri"/>
        <family val="2"/>
      </rPr>
      <t xml:space="preserve"> – Elections, Annual Members meetings, and Board of Directors</t>
    </r>
  </si>
  <si>
    <t>Officers</t>
  </si>
  <si>
    <t>President</t>
  </si>
  <si>
    <t xml:space="preserve">Vice-President Government and Stakeholder Relations </t>
  </si>
  <si>
    <t>Vice-President Student Experience</t>
  </si>
  <si>
    <t>SUMMARY of WUSA ANNUAL OPERATING PLAN 2026-27</t>
  </si>
  <si>
    <t>SUMMARY GOALS:</t>
  </si>
  <si>
    <t>1.  Bomshelter interim delivery strategy</t>
  </si>
  <si>
    <t>2.  Implementation of Governance reform approved recommendations - Creation of new Vice-President, Student Experience and the Advocacy Committee changes</t>
  </si>
  <si>
    <t>3.  UW approval for Lounge Plan project - finalize direction and approvals</t>
  </si>
  <si>
    <t>4.  Expand Clubs administrative system improvements</t>
  </si>
  <si>
    <t>5.  Create proposal for Indigenous Student Lounge</t>
  </si>
  <si>
    <t>6.  BDS motion from Annual Members Meeting - research and identify implementation strategy</t>
  </si>
  <si>
    <t>7.  Student Services Mandate Review</t>
  </si>
  <si>
    <t>8.  Increased Support to studet Societies</t>
  </si>
  <si>
    <t>SUMMARY ADVOCACY PRIORITIES:</t>
  </si>
  <si>
    <t>1.  Affordability</t>
  </si>
  <si>
    <t>2.  Academics/Quality of Education</t>
  </si>
  <si>
    <t>3.  Co-op and Employment</t>
  </si>
  <si>
    <t>4.  Mental Health and Wellness</t>
  </si>
  <si>
    <t>Note - More detailed plan will be posted on WUSA.ca in August 2026</t>
  </si>
  <si>
    <t>Budget Name</t>
  </si>
  <si>
    <t>WUSA 2027</t>
  </si>
  <si>
    <t>Name</t>
  </si>
  <si>
    <t>Account Category</t>
  </si>
  <si>
    <t>Account Name</t>
  </si>
  <si>
    <t>APPROVED BUDGET</t>
  </si>
  <si>
    <t>GENERAL</t>
  </si>
  <si>
    <t>1-Income</t>
  </si>
  <si>
    <t>50057-REVENUE -STUDENT FEES - SUPPORT AND ADVOCACY</t>
  </si>
  <si>
    <t>50058-REVENUE-STUDENT FEES - WUSA OPERATIONS</t>
  </si>
  <si>
    <t>50059-REVENUE-STUDENT FEES - STUDENT LIFE</t>
  </si>
  <si>
    <t>50120-REVENUE - ADMIN FEES NON TAXABLE</t>
  </si>
  <si>
    <t>50180-INTEREST INCOME</t>
  </si>
  <si>
    <t>50200-UNREALIZED INVESTMENT INCOME (LOSS)</t>
  </si>
  <si>
    <t>Total</t>
  </si>
  <si>
    <t>3-Expense</t>
  </si>
  <si>
    <t>64010-SALARIES WAGES F/T</t>
  </si>
  <si>
    <t>64020-SALARIES WAGES F/T SERVICE</t>
  </si>
  <si>
    <t>64040-SALARIES WAGES P/T-Payroll</t>
  </si>
  <si>
    <t>65010-TELEPHONE</t>
  </si>
  <si>
    <t>65030-INSURANCE</t>
  </si>
  <si>
    <t>65060-POSTAGE SHIPPING</t>
  </si>
  <si>
    <t>65070-PHOTOCOPYING</t>
  </si>
  <si>
    <t>65090-GENERAL OFFICE/COMPUTER SUPPLY</t>
  </si>
  <si>
    <t>65170-REPAIR MAINTENANCE</t>
  </si>
  <si>
    <t>65190-JANITORIAL</t>
  </si>
  <si>
    <t>66010-ENTERTAINMENT/PROMO/MEETING</t>
  </si>
  <si>
    <t>66030-CONFERENCE/TRAVEL/PROFESSIONAL DEV</t>
  </si>
  <si>
    <t>66050-MEMBERSHIPS</t>
  </si>
  <si>
    <t>66080-AUDITOR</t>
  </si>
  <si>
    <t>66090-LAWYER</t>
  </si>
  <si>
    <t>66100-CONSULTANT</t>
  </si>
  <si>
    <t>67040-STAFF RELATIONS</t>
  </si>
  <si>
    <t>67080-ADVERTISING</t>
  </si>
  <si>
    <t>68010-BANK CHARGES</t>
  </si>
  <si>
    <t>68015-INVESTMENT COSTS</t>
  </si>
  <si>
    <t>68040-CREDIT CARD CHGS</t>
  </si>
  <si>
    <t>68080-MISCELLANEOUS</t>
  </si>
  <si>
    <t>68100-DEPRECIATION AND AMORTIZATION</t>
  </si>
  <si>
    <t>70010-SPECIAL PROJECT EXPENSE</t>
  </si>
  <si>
    <t>DIRECTOR, ADVOCACY AND STAKEHOLDER RELATIONS</t>
  </si>
  <si>
    <t>ADVOCACY MANAGER</t>
  </si>
  <si>
    <t>66060-SUBSCRIPTIONS</t>
  </si>
  <si>
    <t>66110-OWNERSHIP CONSULTATION</t>
  </si>
  <si>
    <t>66120-MEMBER/STUDENT RESEARCH</t>
  </si>
  <si>
    <t>70020-DISCRETIONARY ALLOWANCE</t>
  </si>
  <si>
    <t xml:space="preserve"> </t>
  </si>
  <si>
    <t>BIKE CENTRE</t>
  </si>
  <si>
    <t>51010-SALES</t>
  </si>
  <si>
    <t>51100-EQUIPMENT RENTAL</t>
  </si>
  <si>
    <t>2-Cost of Goods Sold</t>
  </si>
  <si>
    <t>62390-PARTS</t>
  </si>
  <si>
    <t>64080-VOLUNTEER RECOGNITION</t>
  </si>
  <si>
    <t>BOARD OF DIRECTORS</t>
  </si>
  <si>
    <t>64070-HONORARIA-Payroll</t>
  </si>
  <si>
    <t>66040-ONBOARDING/TRANSITION</t>
  </si>
  <si>
    <t>CAPS-Centre for Academic Policy Support</t>
  </si>
  <si>
    <t>67060-ACADEMIC EXPENSES</t>
  </si>
  <si>
    <t>CASA</t>
  </si>
  <si>
    <t xml:space="preserve">Total </t>
  </si>
  <si>
    <t>CLUBS MANAGER</t>
  </si>
  <si>
    <t>CLUB ALLOTMENTS</t>
  </si>
  <si>
    <t>COMMUNICATIONS</t>
  </si>
  <si>
    <t>66020-PROMO ITEMS - Marketing</t>
  </si>
  <si>
    <t>SENIOR DIRECTOR, OPERATIONS</t>
  </si>
  <si>
    <t>DIR OF COMMERCIAL OPERATIONS</t>
  </si>
  <si>
    <t>68090-BAD DEBTS</t>
  </si>
  <si>
    <t>DIRECTOR, STUDENT ENGAGEMENT</t>
  </si>
  <si>
    <t>DIRECTOR OF CAMPUS LIFE</t>
  </si>
  <si>
    <t>SENIOR DIRECTOR, COMMUNICATIONS AND OUTREACH</t>
  </si>
  <si>
    <t>DIRECTOR OF COMMS &amp; SR</t>
  </si>
  <si>
    <t>ELECTIONS</t>
  </si>
  <si>
    <t>FOOD SUPPORT SERVICE</t>
  </si>
  <si>
    <t>50030-DONATIONS</t>
  </si>
  <si>
    <t>62040-FOOD</t>
  </si>
  <si>
    <t>64090-VOLUNTEER TRAINING</t>
  </si>
  <si>
    <t>GLOW</t>
  </si>
  <si>
    <t>INTL AND CAN STUDENT NETWORK</t>
  </si>
  <si>
    <t>51280-EVENT REVENUE</t>
  </si>
  <si>
    <t>IT DEPARTMENT</t>
  </si>
  <si>
    <t>MARKETING - CAMPUS LIFE</t>
  </si>
  <si>
    <t>67100-ADVERTISING - SERVICES</t>
  </si>
  <si>
    <t>67105-ADVERTISING - CLUBS</t>
  </si>
  <si>
    <t>67110-ADVERTISING - EVENTS</t>
  </si>
  <si>
    <t>67220-ADVERTISING - WOMEN S CENTRE</t>
  </si>
  <si>
    <t>67230-ADVERTISING - GLOW</t>
  </si>
  <si>
    <t>67250-ADVERTISING - FOOD BANK</t>
  </si>
  <si>
    <t>67260-ADVERTISING - OCC</t>
  </si>
  <si>
    <t>67270-ADVERTISING - ICSN</t>
  </si>
  <si>
    <t>67300-ADVERTISING - BIKE CENTRE</t>
  </si>
  <si>
    <t>67305-ADVERTISING - THRIFT STORE</t>
  </si>
  <si>
    <t>67310-ADVERTISING - WELCOME WEEK</t>
  </si>
  <si>
    <t>67360-ADVERTISING - MATES</t>
  </si>
  <si>
    <t>67540-ADVERTISING - RAISE</t>
  </si>
  <si>
    <t>67550-ADVERTISING - CAPS</t>
  </si>
  <si>
    <t>MARKETING GENERAL</t>
  </si>
  <si>
    <t>50090-ADVERTISING</t>
  </si>
  <si>
    <t>50110-POSTER RUNS</t>
  </si>
  <si>
    <t>65080-PRINTING/GRAPHIC</t>
  </si>
  <si>
    <t>67370-ADVERTISING - ADVOCACY</t>
  </si>
  <si>
    <t>67380-ADVERTISING - ELECTIONS</t>
  </si>
  <si>
    <t>67508-ADVERTISING - OUSA/UCRU CAMPAIGNS</t>
  </si>
  <si>
    <t>67511-ADVERTISING - GENERAL MEETINGS/TOWN HALLS</t>
  </si>
  <si>
    <t>MATES</t>
  </si>
  <si>
    <t>OFF-CAMPUS COMMUNITY</t>
  </si>
  <si>
    <t>ORIENTATION - OPERATION</t>
  </si>
  <si>
    <t>OUSA</t>
  </si>
  <si>
    <t>PRESIDENT</t>
  </si>
  <si>
    <t>67040- Staff Relations</t>
  </si>
  <si>
    <t>RAISE</t>
  </si>
  <si>
    <t>SERVICES MANAGER</t>
  </si>
  <si>
    <t>SPECIAL EVENTS - PROGRAMMING</t>
  </si>
  <si>
    <t>50040-SPONSORSHIP</t>
  </si>
  <si>
    <t>61280-EVENT EXPENSE</t>
  </si>
  <si>
    <t>62020-UNIFORMS</t>
  </si>
  <si>
    <t>68100-AMORTIZANTION</t>
  </si>
  <si>
    <t>VICE PRESIDENT, GOVERNMENT AND STAKEHOLDER RELATIONS</t>
  </si>
  <si>
    <t>VICE PRESIDENT</t>
  </si>
  <si>
    <t>VICE PRESIDENT, STUDENT EXPERIENCE</t>
  </si>
  <si>
    <t>67040 - STAFF RELATIONS</t>
  </si>
  <si>
    <t>WOMENS CENTRE</t>
  </si>
  <si>
    <t>WUSA THRIFT</t>
  </si>
  <si>
    <t>GRAND TOTAL</t>
  </si>
  <si>
    <t>Budgeted surplus</t>
  </si>
  <si>
    <t>July 17 2026</t>
  </si>
  <si>
    <t xml:space="preserve">Student Publications </t>
  </si>
  <si>
    <t>Budget - FY 2027</t>
  </si>
  <si>
    <t xml:space="preserve">Budgeted Income/Loss </t>
  </si>
  <si>
    <t>G/L No.</t>
  </si>
  <si>
    <t>STUDENT FEES</t>
  </si>
  <si>
    <t>SALES - ADVERTISING</t>
  </si>
  <si>
    <t>PRINTING EXPENSE</t>
  </si>
  <si>
    <t>MARKETING AND EVENTS</t>
  </si>
  <si>
    <t>SPONSORSHIPS</t>
  </si>
  <si>
    <t>SALARIES EXPENSE - FT</t>
  </si>
  <si>
    <t>SALARIES EXPENSE - PT</t>
  </si>
  <si>
    <t>PROFESSIONAL DEVELOPMENT</t>
  </si>
  <si>
    <t>STAFF RELATIONS</t>
  </si>
  <si>
    <t>ANNUAL MEMBERSHIP</t>
  </si>
  <si>
    <t>EQUIPMENT PURCHASE AND REPAIR</t>
  </si>
  <si>
    <t>INSURANCE EXPENSE</t>
  </si>
  <si>
    <t>WEBSITE EXPENSES</t>
  </si>
  <si>
    <t>SPECIAL PROJECTS AND DEVELOPMENT</t>
  </si>
  <si>
    <t>Net Income/Loss</t>
  </si>
  <si>
    <t>At 98% of 2025-2026 levels</t>
  </si>
  <si>
    <t xml:space="preserve">Reflects the over 30% ($26000) savings we were able to achieve by changing printing companies. </t>
  </si>
  <si>
    <t>Increase to sponsorship costs</t>
  </si>
  <si>
    <t xml:space="preserve">Adjusted to reflect lower actual spend this year as well as wage increases. </t>
  </si>
  <si>
    <t>Estimate of additional cost for other publications</t>
  </si>
  <si>
    <t>Revenue:</t>
  </si>
  <si>
    <t>Expenses</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</si>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</sst>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0\);\$#,##0.00"/>
  </numFmts>
  <fonts count="36" x14ac:knownFonts="1">
    <font>
      <sz val="11"/>
      <name val="Aptos Narrow"/>
    </font>
    <font>
      <sz val="11"/>
      <color theme="1"/>
      <name val="Aptos Narrow"/>
      <family val="2"/>
      <scheme val="minor"/>
    </font>
    <font>
      <b/>
      <sz val="11"/>
      <color theme="0"/>
      <name val="Aptos Narrow"/>
      <family val="2"/>
    </font>
    <font>
      <sz val="11"/>
      <name val="Aptos Narrow"/>
      <family val="2"/>
    </font>
    <font>
      <b/>
      <sz val="11"/>
      <name val="Aptos Narrow"/>
      <family val="2"/>
    </font>
    <font>
      <b/>
      <sz val="11"/>
      <color rgb="FFFF0000"/>
      <name val="Aptos Narrow"/>
      <family val="2"/>
    </font>
    <font>
      <b/>
      <sz val="16"/>
      <color rgb="FFFF0000"/>
      <name val="Aptos Narrow"/>
      <family val="2"/>
    </font>
    <font>
      <u/>
      <sz val="11"/>
      <color theme="10"/>
      <name val="Aptos Narrow"/>
      <family val="2"/>
    </font>
    <font>
      <b/>
      <i/>
      <sz val="11"/>
      <name val="Aptos Narrow"/>
      <family val="2"/>
    </font>
    <font>
      <sz val="11"/>
      <name val="Calibri"/>
      <family val="2"/>
    </font>
    <font>
      <b/>
      <sz val="16"/>
      <name val="Calibri"/>
      <family val="2"/>
    </font>
    <font>
      <sz val="7"/>
      <name val="Times New Roman"/>
      <family val="1"/>
    </font>
    <font>
      <b/>
      <i/>
      <sz val="18"/>
      <name val="Calibri"/>
      <family val="2"/>
    </font>
    <font>
      <b/>
      <sz val="7"/>
      <name val="Times New Roman"/>
      <family val="1"/>
    </font>
    <font>
      <i/>
      <sz val="11"/>
      <name val="Calibri"/>
      <family val="2"/>
    </font>
    <font>
      <i/>
      <sz val="11"/>
      <color rgb="FFFF0000"/>
      <name val="Calibri"/>
      <family val="2"/>
    </font>
    <font>
      <i/>
      <sz val="11"/>
      <color rgb="FF00B0F0"/>
      <name val="Calibri"/>
      <family val="2"/>
    </font>
    <font>
      <sz val="11"/>
      <color rgb="FFFF0000"/>
      <name val="Calibri"/>
      <family val="2"/>
    </font>
    <font>
      <i/>
      <sz val="7"/>
      <name val="Times New Roman"/>
      <family val="1"/>
    </font>
    <font>
      <sz val="12"/>
      <name val="Calibri"/>
      <family val="2"/>
    </font>
    <font>
      <sz val="11"/>
      <name val="Calibri"/>
      <family val="1"/>
    </font>
    <font>
      <sz val="11"/>
      <color rgb="FF000000"/>
      <name val="Times New Roman"/>
    </font>
    <font>
      <i/>
      <sz val="11"/>
      <color rgb="FFFF0000"/>
      <name val="Calibri"/>
    </font>
    <font>
      <sz val="11"/>
      <color rgb="FF000000"/>
      <name val="Calibri"/>
    </font>
    <font>
      <sz val="12"/>
      <color rgb="FF000000"/>
      <name val="Calibri"/>
    </font>
    <font>
      <sz val="7"/>
      <color rgb="FF000000"/>
      <name val="Times New Roman"/>
    </font>
    <font>
      <b/>
      <sz val="11"/>
      <name val="Aptos Narrow"/>
    </font>
    <font>
      <b/>
      <u/>
      <sz val="11"/>
      <color theme="10"/>
      <name val="Aptos Narrow"/>
      <family val="2"/>
    </font>
    <font>
      <b/>
      <u/>
      <sz val="14"/>
      <name val="Calibri"/>
      <family val="2"/>
    </font>
    <font>
      <b/>
      <sz val="18"/>
      <name val="Aptos Narrow"/>
      <family val="2"/>
      <scheme val="minor"/>
    </font>
    <font>
      <sz val="12"/>
      <name val="Aptos Narrow"/>
      <family val="2"/>
      <scheme val="minor"/>
    </font>
    <font>
      <b/>
      <sz val="14"/>
      <color rgb="FFFF0000"/>
      <name val="Aptos Narrow"/>
      <family val="2"/>
      <scheme val="minor"/>
    </font>
    <font>
      <b/>
      <sz val="12"/>
      <color rgb="FFFF0000"/>
      <name val="Aptos Narrow"/>
      <family val="2"/>
      <scheme val="minor"/>
    </font>
    <font>
      <b/>
      <sz val="14"/>
      <name val="Aptos Narrow"/>
      <family val="2"/>
      <scheme val="minor"/>
    </font>
    <font>
      <b/>
      <sz val="12"/>
      <name val="Aptos Narrow"/>
      <family val="2"/>
      <scheme val="minor"/>
    </font>
    <font>
      <sz val="9"/>
      <color indexed="81"/>
      <name val="Tahoma"/>
      <charset val="1"/>
    </font>
  </fonts>
  <fills count="5">
    <fill>
      <patternFill patternType="none"/>
    </fill>
    <fill>
      <patternFill patternType="gray125"/>
    </fill>
    <fill>
      <patternFill patternType="solid">
        <fgColor theme="1"/>
        <bgColor indexed="64"/>
      </patternFill>
    </fill>
    <fill>
      <patternFill patternType="solid">
        <fgColor theme="9" tint="0.59999389629810485"/>
        <bgColor indexed="64"/>
      </patternFill>
    </fill>
    <fill>
      <patternFill patternType="solid">
        <fgColor theme="0"/>
        <bgColor indexed="64"/>
      </patternFill>
    </fill>
  </fills>
  <borders count="14">
    <border>
      <left/>
      <right/>
      <top/>
      <bottom/>
      <diagonal/>
    </border>
    <border>
      <left/>
      <right/>
      <top/>
      <bottom style="thin">
        <color auto="1"/>
      </bottom>
      <diagonal/>
    </border>
    <border>
      <left/>
      <right style="thin">
        <color auto="1"/>
      </right>
      <top/>
      <bottom/>
      <diagonal/>
    </border>
    <border>
      <left style="thin">
        <color indexed="64"/>
      </left>
      <right/>
      <top/>
      <bottom/>
      <diagonal/>
    </border>
    <border>
      <left/>
      <right style="thin">
        <color auto="1"/>
      </right>
      <top/>
      <bottom style="thin">
        <color indexed="64"/>
      </bottom>
      <diagonal/>
    </border>
    <border>
      <left/>
      <right/>
      <top style="thin">
        <color rgb="FF000000"/>
      </top>
      <bottom/>
      <diagonal/>
    </border>
    <border>
      <left/>
      <right style="thin">
        <color auto="1"/>
      </right>
      <top style="thin">
        <color rgb="FF000000"/>
      </top>
      <bottom/>
      <diagonal/>
    </border>
    <border>
      <left style="thin">
        <color indexed="64"/>
      </left>
      <right/>
      <top style="thin">
        <color auto="1"/>
      </top>
      <bottom/>
      <diagonal/>
    </border>
    <border>
      <left style="thin">
        <color indexed="64"/>
      </left>
      <right/>
      <top/>
      <bottom style="thin">
        <color auto="1"/>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s>
  <cellStyleXfs count="6">
    <xf numFmtId="0" fontId="0" fillId="0" borderId="0"/>
    <xf numFmtId="44" fontId="3" fillId="0" borderId="0" applyFont="0" applyFill="0" applyBorder="0" applyAlignment="0" applyProtection="0"/>
    <xf numFmtId="0" fontId="3" fillId="0" borderId="0"/>
    <xf numFmtId="0" fontId="1" fillId="0" borderId="0"/>
    <xf numFmtId="44" fontId="3" fillId="0" borderId="0" applyFont="0" applyFill="0" applyBorder="0" applyAlignment="0" applyProtection="0"/>
    <xf numFmtId="0" fontId="7" fillId="0" borderId="0" applyNumberFormat="0" applyFill="0" applyBorder="0" applyAlignment="0" applyProtection="0"/>
  </cellStyleXfs>
  <cellXfs count="102">
    <xf numFmtId="0" fontId="0" fillId="0" borderId="0" xfId="0"/>
    <xf numFmtId="0" fontId="0" fillId="0" borderId="0" xfId="0" applyAlignment="1">
      <alignment vertical="top"/>
    </xf>
    <xf numFmtId="44" fontId="2" fillId="2" borderId="0" xfId="0" applyNumberFormat="1" applyFont="1" applyFill="1" applyAlignment="1">
      <alignment horizontal="center"/>
    </xf>
    <xf numFmtId="0" fontId="0" fillId="0" borderId="1" xfId="0" applyBorder="1"/>
    <xf numFmtId="44" fontId="2" fillId="0" borderId="0" xfId="0" applyNumberFormat="1" applyFont="1" applyAlignment="1">
      <alignment horizontal="center"/>
    </xf>
    <xf numFmtId="0" fontId="3" fillId="0" borderId="0" xfId="2" applyAlignment="1">
      <alignment vertical="top"/>
    </xf>
    <xf numFmtId="164" fontId="3" fillId="0" borderId="0" xfId="2" applyNumberFormat="1"/>
    <xf numFmtId="164" fontId="4" fillId="0" borderId="0" xfId="2" applyNumberFormat="1" applyFont="1"/>
    <xf numFmtId="0" fontId="0" fillId="0" borderId="3" xfId="0" applyBorder="1"/>
    <xf numFmtId="164" fontId="4" fillId="3" borderId="0" xfId="2" applyNumberFormat="1" applyFont="1" applyFill="1"/>
    <xf numFmtId="0" fontId="3" fillId="0" borderId="0" xfId="0" applyFont="1"/>
    <xf numFmtId="0" fontId="3" fillId="0" borderId="1" xfId="2" applyBorder="1" applyAlignment="1">
      <alignment vertical="top"/>
    </xf>
    <xf numFmtId="164" fontId="4" fillId="0" borderId="1" xfId="2" applyNumberFormat="1" applyFont="1" applyBorder="1"/>
    <xf numFmtId="164" fontId="4" fillId="3" borderId="0" xfId="0" applyNumberFormat="1" applyFont="1" applyFill="1"/>
    <xf numFmtId="164" fontId="4" fillId="0" borderId="0" xfId="0" applyNumberFormat="1" applyFont="1"/>
    <xf numFmtId="164" fontId="0" fillId="0" borderId="0" xfId="0" applyNumberFormat="1"/>
    <xf numFmtId="164" fontId="0" fillId="0" borderId="3" xfId="0" applyNumberFormat="1" applyBorder="1"/>
    <xf numFmtId="164" fontId="0" fillId="0" borderId="1" xfId="0" applyNumberFormat="1" applyBorder="1"/>
    <xf numFmtId="0" fontId="0" fillId="4" borderId="5" xfId="0" applyFill="1" applyBorder="1" applyAlignment="1">
      <alignment vertical="top"/>
    </xf>
    <xf numFmtId="44" fontId="0" fillId="0" borderId="0" xfId="0" applyNumberFormat="1"/>
    <xf numFmtId="0" fontId="0" fillId="0" borderId="5" xfId="0" applyBorder="1" applyAlignment="1">
      <alignment vertical="top"/>
    </xf>
    <xf numFmtId="0" fontId="0" fillId="0" borderId="5" xfId="0" applyBorder="1"/>
    <xf numFmtId="44" fontId="0" fillId="0" borderId="7" xfId="1" applyFont="1" applyFill="1" applyBorder="1"/>
    <xf numFmtId="164" fontId="4" fillId="3" borderId="3" xfId="0" applyNumberFormat="1" applyFont="1" applyFill="1" applyBorder="1"/>
    <xf numFmtId="164" fontId="4" fillId="0" borderId="3" xfId="0" applyNumberFormat="1" applyFont="1" applyBorder="1"/>
    <xf numFmtId="164" fontId="0" fillId="0" borderId="8" xfId="0" applyNumberFormat="1" applyBorder="1"/>
    <xf numFmtId="0" fontId="0" fillId="0" borderId="7" xfId="0" applyBorder="1"/>
    <xf numFmtId="164" fontId="0" fillId="4" borderId="0" xfId="0" applyNumberFormat="1" applyFill="1"/>
    <xf numFmtId="0" fontId="3" fillId="0" borderId="0" xfId="0" applyFont="1" applyAlignment="1">
      <alignment vertical="top"/>
    </xf>
    <xf numFmtId="44" fontId="0" fillId="0" borderId="7" xfId="1" applyFont="1" applyBorder="1"/>
    <xf numFmtId="44" fontId="0" fillId="0" borderId="3" xfId="0" applyNumberFormat="1" applyBorder="1"/>
    <xf numFmtId="44" fontId="0" fillId="0" borderId="7" xfId="0" applyNumberFormat="1" applyBorder="1"/>
    <xf numFmtId="164" fontId="3" fillId="0" borderId="0" xfId="0" applyNumberFormat="1" applyFont="1"/>
    <xf numFmtId="44" fontId="4" fillId="0" borderId="0" xfId="1" applyFont="1" applyFill="1"/>
    <xf numFmtId="164" fontId="5" fillId="0" borderId="9" xfId="0" applyNumberFormat="1" applyFont="1" applyBorder="1"/>
    <xf numFmtId="0" fontId="3" fillId="0" borderId="2" xfId="2" applyBorder="1"/>
    <xf numFmtId="0" fontId="4" fillId="0" borderId="2" xfId="2" applyFont="1" applyBorder="1"/>
    <xf numFmtId="0" fontId="4" fillId="0" borderId="0" xfId="2" applyFont="1" applyAlignment="1">
      <alignment vertical="top"/>
    </xf>
    <xf numFmtId="0" fontId="4" fillId="0" borderId="1" xfId="2" applyFont="1" applyBorder="1" applyAlignment="1">
      <alignment vertical="top"/>
    </xf>
    <xf numFmtId="0" fontId="3" fillId="0" borderId="4" xfId="2" applyBorder="1"/>
    <xf numFmtId="0" fontId="0" fillId="0" borderId="2" xfId="0" applyBorder="1"/>
    <xf numFmtId="0" fontId="4" fillId="0" borderId="2" xfId="0" applyFont="1" applyBorder="1"/>
    <xf numFmtId="0" fontId="3" fillId="0" borderId="0" xfId="0" applyFont="1" applyAlignment="1">
      <alignment horizontal="left" indent="1"/>
    </xf>
    <xf numFmtId="0" fontId="0" fillId="0" borderId="6" xfId="0" applyBorder="1"/>
    <xf numFmtId="0" fontId="3" fillId="0" borderId="2" xfId="0" applyFont="1" applyBorder="1"/>
    <xf numFmtId="0" fontId="0" fillId="0" borderId="7" xfId="0" applyBorder="1" applyAlignment="1">
      <alignment vertical="top"/>
    </xf>
    <xf numFmtId="0" fontId="0" fillId="0" borderId="10" xfId="0" applyBorder="1"/>
    <xf numFmtId="0" fontId="0" fillId="0" borderId="3" xfId="0" applyBorder="1" applyAlignment="1">
      <alignment vertical="top"/>
    </xf>
    <xf numFmtId="0" fontId="0" fillId="0" borderId="8" xfId="0" applyBorder="1" applyAlignment="1">
      <alignment vertical="top"/>
    </xf>
    <xf numFmtId="0" fontId="0" fillId="0" borderId="4" xfId="0" applyBorder="1"/>
    <xf numFmtId="0" fontId="0" fillId="0" borderId="11" xfId="0" applyBorder="1"/>
    <xf numFmtId="0" fontId="10" fillId="0" borderId="0" xfId="0" applyFont="1" applyAlignment="1">
      <alignment vertical="center"/>
    </xf>
    <xf numFmtId="0" fontId="6" fillId="0" borderId="0" xfId="0" applyFont="1"/>
    <xf numFmtId="0" fontId="4" fillId="0" borderId="0" xfId="0" applyFont="1"/>
    <xf numFmtId="0" fontId="8" fillId="0" borderId="0" xfId="0" applyFont="1"/>
    <xf numFmtId="15" fontId="9" fillId="0" borderId="0" xfId="0" applyNumberFormat="1" applyFont="1" applyAlignment="1">
      <alignment vertical="center"/>
    </xf>
    <xf numFmtId="0" fontId="9" fillId="0" borderId="0" xfId="0" applyFont="1" applyAlignment="1">
      <alignment vertical="center"/>
    </xf>
    <xf numFmtId="0" fontId="9" fillId="0" borderId="0" xfId="0" applyFont="1" applyAlignment="1">
      <alignment horizontal="left" vertical="center" indent="8"/>
    </xf>
    <xf numFmtId="0" fontId="12" fillId="0" borderId="0" xfId="0" applyFont="1" applyAlignment="1">
      <alignment vertical="center"/>
    </xf>
    <xf numFmtId="0" fontId="10" fillId="0" borderId="0" xfId="0" applyFont="1" applyAlignment="1">
      <alignment horizontal="left" vertical="center" indent="5"/>
    </xf>
    <xf numFmtId="0" fontId="14" fillId="0" borderId="0" xfId="0" applyFont="1" applyAlignment="1">
      <alignment horizontal="left" vertical="center" indent="8"/>
    </xf>
    <xf numFmtId="0" fontId="19" fillId="0" borderId="0" xfId="0" applyFont="1" applyAlignment="1">
      <alignment horizontal="left" vertical="center" indent="8"/>
    </xf>
    <xf numFmtId="0" fontId="14" fillId="0" borderId="0" xfId="0" applyFont="1" applyAlignment="1">
      <alignment horizontal="left" vertical="center" indent="6"/>
    </xf>
    <xf numFmtId="0" fontId="15" fillId="0" borderId="0" xfId="0" applyFont="1" applyAlignment="1">
      <alignment vertical="center"/>
    </xf>
    <xf numFmtId="0" fontId="20" fillId="0" borderId="0" xfId="0" applyFont="1" applyAlignment="1">
      <alignment horizontal="left" vertical="center" indent="8"/>
    </xf>
    <xf numFmtId="0" fontId="26" fillId="0" borderId="0" xfId="0" applyFont="1"/>
    <xf numFmtId="0" fontId="27" fillId="0" borderId="0" xfId="5" applyFont="1" applyAlignment="1">
      <alignment horizontal="left" vertical="center" indent="8"/>
    </xf>
    <xf numFmtId="0" fontId="28" fillId="0" borderId="0" xfId="0" applyFont="1" applyAlignment="1">
      <alignment vertical="center"/>
    </xf>
    <xf numFmtId="0" fontId="0" fillId="0" borderId="0" xfId="0" applyAlignment="1">
      <alignment vertical="top"/>
    </xf>
    <xf numFmtId="0" fontId="0" fillId="0" borderId="1" xfId="0" applyBorder="1" applyAlignment="1">
      <alignment vertical="top"/>
    </xf>
    <xf numFmtId="0" fontId="4" fillId="0" borderId="0" xfId="0" applyFont="1" applyAlignment="1">
      <alignment vertical="top"/>
    </xf>
    <xf numFmtId="0" fontId="0" fillId="0" borderId="2" xfId="0" applyBorder="1"/>
    <xf numFmtId="0" fontId="4" fillId="0" borderId="3" xfId="0" applyFont="1" applyBorder="1" applyAlignment="1">
      <alignment vertical="top"/>
    </xf>
    <xf numFmtId="0" fontId="0" fillId="0" borderId="3" xfId="0" applyBorder="1" applyAlignment="1">
      <alignment vertical="top"/>
    </xf>
    <xf numFmtId="0" fontId="4" fillId="0" borderId="2" xfId="0" applyFont="1" applyBorder="1" applyAlignment="1">
      <alignment vertical="top"/>
    </xf>
    <xf numFmtId="0" fontId="3" fillId="0" borderId="0" xfId="0" applyFont="1" applyAlignment="1">
      <alignment vertical="top"/>
    </xf>
    <xf numFmtId="0" fontId="3" fillId="0" borderId="0" xfId="0" applyFont="1" applyAlignment="1">
      <alignment vertical="top" wrapText="1"/>
    </xf>
    <xf numFmtId="0" fontId="0" fillId="0" borderId="0" xfId="0" applyAlignment="1">
      <alignment vertical="top" wrapText="1"/>
    </xf>
    <xf numFmtId="0" fontId="0" fillId="0" borderId="0" xfId="0"/>
    <xf numFmtId="0" fontId="3" fillId="0" borderId="0" xfId="2" applyAlignment="1">
      <alignment vertical="top"/>
    </xf>
    <xf numFmtId="0" fontId="4" fillId="0" borderId="0" xfId="2" applyFont="1" applyAlignment="1">
      <alignment vertical="top"/>
    </xf>
    <xf numFmtId="0" fontId="3" fillId="0" borderId="2" xfId="2" applyBorder="1"/>
    <xf numFmtId="0" fontId="29" fillId="0" borderId="0" xfId="0" applyFont="1"/>
    <xf numFmtId="0" fontId="30" fillId="0" borderId="0" xfId="0" applyFont="1"/>
    <xf numFmtId="49" fontId="31" fillId="0" borderId="0" xfId="0" applyNumberFormat="1" applyFont="1"/>
    <xf numFmtId="49" fontId="30" fillId="0" borderId="0" xfId="0" applyNumberFormat="1" applyFont="1"/>
    <xf numFmtId="0" fontId="33" fillId="0" borderId="1" xfId="0" applyFont="1" applyBorder="1" applyAlignment="1">
      <alignment horizontal="center"/>
    </xf>
    <xf numFmtId="49" fontId="34" fillId="0" borderId="1" xfId="0" applyNumberFormat="1" applyFont="1" applyBorder="1" applyAlignment="1">
      <alignment horizontal="center"/>
    </xf>
    <xf numFmtId="49" fontId="33" fillId="0" borderId="1" xfId="0" applyNumberFormat="1" applyFont="1" applyBorder="1" applyAlignment="1">
      <alignment horizontal="center"/>
    </xf>
    <xf numFmtId="0" fontId="30" fillId="0" borderId="0" xfId="0" applyFont="1" applyAlignment="1">
      <alignment horizontal="center"/>
    </xf>
    <xf numFmtId="0" fontId="34" fillId="0" borderId="0" xfId="0" applyFont="1"/>
    <xf numFmtId="0" fontId="32" fillId="4" borderId="0" xfId="0" applyFont="1" applyFill="1"/>
    <xf numFmtId="49" fontId="33" fillId="0" borderId="1" xfId="0" applyNumberFormat="1" applyFont="1" applyBorder="1" applyAlignment="1">
      <alignment horizontal="center"/>
    </xf>
    <xf numFmtId="49" fontId="33" fillId="0" borderId="8" xfId="0" applyNumberFormat="1" applyFont="1" applyBorder="1" applyAlignment="1">
      <alignment horizontal="center"/>
    </xf>
    <xf numFmtId="0" fontId="0" fillId="0" borderId="0" xfId="0" applyBorder="1"/>
    <xf numFmtId="44" fontId="0" fillId="0" borderId="0" xfId="1" applyFont="1"/>
    <xf numFmtId="49" fontId="34" fillId="0" borderId="0" xfId="0" applyNumberFormat="1" applyFont="1" applyBorder="1" applyAlignment="1">
      <alignment horizontal="center"/>
    </xf>
    <xf numFmtId="49" fontId="33" fillId="0" borderId="0" xfId="0" applyNumberFormat="1" applyFont="1" applyBorder="1" applyAlignment="1">
      <alignment horizontal="center"/>
    </xf>
    <xf numFmtId="49" fontId="33" fillId="0" borderId="3" xfId="0" applyNumberFormat="1" applyFont="1" applyBorder="1" applyAlignment="1">
      <alignment horizontal="center"/>
    </xf>
    <xf numFmtId="44" fontId="0" fillId="0" borderId="12" xfId="1" applyFont="1" applyBorder="1"/>
    <xf numFmtId="44" fontId="0" fillId="0" borderId="0" xfId="1" applyFont="1" applyBorder="1"/>
    <xf numFmtId="44" fontId="0" fillId="0" borderId="13" xfId="1" applyFont="1" applyBorder="1"/>
  </cellXfs>
  <cellStyles count="6">
    <cellStyle name="Currency" xfId="1" builtinId="4"/>
    <cellStyle name="Currency 2" xfId="4" xr:uid="{C48FA4CB-F5A8-434D-B310-6270454ACA32}"/>
    <cellStyle name="Hyperlink" xfId="5" builtinId="8"/>
    <cellStyle name="Normal" xfId="0" builtinId="0"/>
    <cellStyle name="Normal 2" xfId="2" xr:uid="{AA2995C5-34AC-411C-8AF1-8C5992D9BC94}"/>
    <cellStyle name="Normal 3" xfId="3" xr:uid="{441E9B3D-2EBA-4A3A-BD79-889F039E93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Andres Fuentes" id="{0195A4CC-F965-411E-BA87-CC1AEB0E2A60}" userId="S::aafuente@wusa.ca::b65b5efd-74ad-4d6a-b9b2-9cd1b125585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9" dT="2026-02-05T02:05:02.30" personId="{0195A4CC-F965-411E-BA87-CC1AEB0E2A60}" id="{C58299E6-4733-4030-B51A-595DA73621A2}">
    <text>Consolidated PD into one line.</text>
  </threadedComment>
  <threadedComment ref="B20" dT="2026-02-05T02:05:13.23" personId="{0195A4CC-F965-411E-BA87-CC1AEB0E2A60}" id="{1FC278F0-68C0-4CF9-BA9C-9FCD387B522D}">
    <text>Separated from PD</text>
  </threadedComment>
  <threadedComment ref="B25" dT="2026-02-05T03:37:00.62" personId="{0195A4CC-F965-411E-BA87-CC1AEB0E2A60}" id="{EE278AEA-7D77-4805-9605-BBCC803773F7}">
    <text>Money to support projects and growth in campus publications (including society publications)</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usa.ca/about/your-money/fees/" TargetMode="Externa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7331B-DEC9-41DE-861A-476EC5DC24A1}">
  <dimension ref="A1:B54"/>
  <sheetViews>
    <sheetView workbookViewId="0">
      <selection activeCell="Q21" sqref="Q21"/>
    </sheetView>
  </sheetViews>
  <sheetFormatPr defaultRowHeight="14.5" x14ac:dyDescent="0.35"/>
  <sheetData>
    <row r="1" spans="1:2" ht="21" x14ac:dyDescent="0.35">
      <c r="A1" s="51" t="s">
        <v>0</v>
      </c>
    </row>
    <row r="2" spans="1:2" x14ac:dyDescent="0.35">
      <c r="A2" s="55" t="s">
        <v>176</v>
      </c>
    </row>
    <row r="3" spans="1:2" x14ac:dyDescent="0.35">
      <c r="A3" s="56"/>
    </row>
    <row r="4" spans="1:2" ht="18.5" x14ac:dyDescent="0.35">
      <c r="A4" s="67" t="s">
        <v>1</v>
      </c>
    </row>
    <row r="5" spans="1:2" x14ac:dyDescent="0.35">
      <c r="A5" s="66" t="s">
        <v>2</v>
      </c>
      <c r="B5" s="65"/>
    </row>
    <row r="6" spans="1:2" x14ac:dyDescent="0.35">
      <c r="A6" s="57" t="s">
        <v>3</v>
      </c>
    </row>
    <row r="7" spans="1:2" x14ac:dyDescent="0.35">
      <c r="A7" s="57" t="s">
        <v>4</v>
      </c>
    </row>
    <row r="8" spans="1:2" x14ac:dyDescent="0.35">
      <c r="A8" s="57"/>
    </row>
    <row r="9" spans="1:2" ht="18.5" x14ac:dyDescent="0.35">
      <c r="A9" s="67" t="s">
        <v>5</v>
      </c>
    </row>
    <row r="10" spans="1:2" x14ac:dyDescent="0.35">
      <c r="A10" s="57" t="s">
        <v>6</v>
      </c>
    </row>
    <row r="11" spans="1:2" x14ac:dyDescent="0.35">
      <c r="A11" s="57" t="s">
        <v>7</v>
      </c>
    </row>
    <row r="12" spans="1:2" x14ac:dyDescent="0.35">
      <c r="A12" s="57" t="s">
        <v>8</v>
      </c>
    </row>
    <row r="13" spans="1:2" x14ac:dyDescent="0.35">
      <c r="A13" s="57" t="s">
        <v>9</v>
      </c>
    </row>
    <row r="14" spans="1:2" x14ac:dyDescent="0.35">
      <c r="A14" s="57" t="s">
        <v>10</v>
      </c>
    </row>
    <row r="15" spans="1:2" x14ac:dyDescent="0.35">
      <c r="A15" s="57"/>
    </row>
    <row r="16" spans="1:2" ht="18.5" x14ac:dyDescent="0.35">
      <c r="A16" s="67" t="s">
        <v>11</v>
      </c>
    </row>
    <row r="17" spans="1:2" x14ac:dyDescent="0.35">
      <c r="B17" t="s">
        <v>12</v>
      </c>
    </row>
    <row r="18" spans="1:2" x14ac:dyDescent="0.35">
      <c r="A18" s="56"/>
    </row>
    <row r="19" spans="1:2" x14ac:dyDescent="0.35">
      <c r="A19" s="56"/>
    </row>
    <row r="20" spans="1:2" ht="23.5" x14ac:dyDescent="0.35">
      <c r="A20" s="58" t="s">
        <v>13</v>
      </c>
    </row>
    <row r="21" spans="1:2" x14ac:dyDescent="0.35">
      <c r="A21" s="56"/>
    </row>
    <row r="22" spans="1:2" ht="21" x14ac:dyDescent="0.35">
      <c r="A22" s="51" t="s">
        <v>14</v>
      </c>
    </row>
    <row r="23" spans="1:2" ht="21" x14ac:dyDescent="0.35">
      <c r="A23" s="51"/>
    </row>
    <row r="24" spans="1:2" ht="21" x14ac:dyDescent="0.35">
      <c r="A24" s="59" t="s">
        <v>15</v>
      </c>
    </row>
    <row r="25" spans="1:2" x14ac:dyDescent="0.35">
      <c r="A25" s="57" t="s">
        <v>16</v>
      </c>
    </row>
    <row r="26" spans="1:2" x14ac:dyDescent="0.35">
      <c r="A26" s="57" t="s">
        <v>17</v>
      </c>
    </row>
    <row r="27" spans="1:2" x14ac:dyDescent="0.35">
      <c r="A27" s="57" t="s">
        <v>18</v>
      </c>
    </row>
    <row r="28" spans="1:2" x14ac:dyDescent="0.35">
      <c r="A28" s="64" t="s">
        <v>19</v>
      </c>
    </row>
    <row r="29" spans="1:2" x14ac:dyDescent="0.35">
      <c r="A29" s="57" t="s">
        <v>20</v>
      </c>
    </row>
    <row r="30" spans="1:2" x14ac:dyDescent="0.35">
      <c r="A30" s="57"/>
    </row>
    <row r="31" spans="1:2" ht="21" x14ac:dyDescent="0.35">
      <c r="A31" s="59" t="s">
        <v>21</v>
      </c>
    </row>
    <row r="32" spans="1:2" x14ac:dyDescent="0.35">
      <c r="A32" s="57" t="s">
        <v>22</v>
      </c>
    </row>
    <row r="33" spans="1:1" x14ac:dyDescent="0.35">
      <c r="A33" s="57" t="s">
        <v>23</v>
      </c>
    </row>
    <row r="34" spans="1:1" x14ac:dyDescent="0.35">
      <c r="A34" s="57"/>
    </row>
    <row r="35" spans="1:1" ht="21" x14ac:dyDescent="0.35">
      <c r="A35" s="59" t="s">
        <v>24</v>
      </c>
    </row>
    <row r="36" spans="1:1" x14ac:dyDescent="0.35">
      <c r="A36" s="60" t="s">
        <v>25</v>
      </c>
    </row>
    <row r="37" spans="1:1" x14ac:dyDescent="0.35">
      <c r="A37" s="60" t="s">
        <v>26</v>
      </c>
    </row>
    <row r="38" spans="1:1" ht="15.5" x14ac:dyDescent="0.35">
      <c r="A38" s="61" t="s">
        <v>27</v>
      </c>
    </row>
    <row r="39" spans="1:1" ht="15.5" x14ac:dyDescent="0.35">
      <c r="A39" s="61"/>
    </row>
    <row r="40" spans="1:1" ht="15.5" x14ac:dyDescent="0.35">
      <c r="A40" s="61"/>
    </row>
    <row r="41" spans="1:1" ht="21" x14ac:dyDescent="0.35">
      <c r="A41" s="51" t="s">
        <v>28</v>
      </c>
    </row>
    <row r="42" spans="1:1" x14ac:dyDescent="0.35">
      <c r="A42" s="62" t="s">
        <v>29</v>
      </c>
    </row>
    <row r="43" spans="1:1" x14ac:dyDescent="0.35">
      <c r="A43" s="62" t="s">
        <v>30</v>
      </c>
    </row>
    <row r="44" spans="1:1" x14ac:dyDescent="0.35">
      <c r="A44" s="62" t="s">
        <v>31</v>
      </c>
    </row>
    <row r="45" spans="1:1" x14ac:dyDescent="0.35">
      <c r="A45" s="56"/>
    </row>
    <row r="46" spans="1:1" ht="21" x14ac:dyDescent="0.35">
      <c r="A46" s="51" t="s">
        <v>32</v>
      </c>
    </row>
    <row r="47" spans="1:1" x14ac:dyDescent="0.35">
      <c r="A47" s="63" t="s">
        <v>33</v>
      </c>
    </row>
    <row r="48" spans="1:1" x14ac:dyDescent="0.35">
      <c r="A48" s="63" t="s">
        <v>34</v>
      </c>
    </row>
    <row r="49" spans="1:1" x14ac:dyDescent="0.35">
      <c r="A49" s="63" t="s">
        <v>35</v>
      </c>
    </row>
    <row r="50" spans="1:1" x14ac:dyDescent="0.35">
      <c r="A50" s="56"/>
    </row>
    <row r="51" spans="1:1" x14ac:dyDescent="0.35">
      <c r="A51" s="56"/>
    </row>
    <row r="52" spans="1:1" x14ac:dyDescent="0.35">
      <c r="A52" s="56"/>
    </row>
    <row r="53" spans="1:1" ht="21" x14ac:dyDescent="0.35">
      <c r="A53" s="51"/>
    </row>
    <row r="54" spans="1:1" x14ac:dyDescent="0.35">
      <c r="A54" s="56"/>
    </row>
  </sheetData>
  <hyperlinks>
    <hyperlink ref="A5" r:id="rId1" display="https://wusa.ca/about/your-money/fees/" xr:uid="{DAFD27E3-EC97-423B-B511-12FA1AB27B89}"/>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93724-B15A-4727-95D1-3F5F447897DE}">
  <dimension ref="A2:A23"/>
  <sheetViews>
    <sheetView workbookViewId="0">
      <selection activeCell="A3" sqref="A3"/>
    </sheetView>
  </sheetViews>
  <sheetFormatPr defaultRowHeight="14.5" x14ac:dyDescent="0.35"/>
  <sheetData>
    <row r="2" spans="1:1" ht="21" x14ac:dyDescent="0.5">
      <c r="A2" s="52" t="s">
        <v>36</v>
      </c>
    </row>
    <row r="4" spans="1:1" x14ac:dyDescent="0.35">
      <c r="A4" s="53" t="s">
        <v>37</v>
      </c>
    </row>
    <row r="6" spans="1:1" x14ac:dyDescent="0.35">
      <c r="A6" t="s">
        <v>38</v>
      </c>
    </row>
    <row r="7" spans="1:1" x14ac:dyDescent="0.35">
      <c r="A7" s="10" t="s">
        <v>39</v>
      </c>
    </row>
    <row r="8" spans="1:1" x14ac:dyDescent="0.35">
      <c r="A8" t="s">
        <v>40</v>
      </c>
    </row>
    <row r="9" spans="1:1" x14ac:dyDescent="0.35">
      <c r="A9" t="s">
        <v>41</v>
      </c>
    </row>
    <row r="10" spans="1:1" x14ac:dyDescent="0.35">
      <c r="A10" t="s">
        <v>42</v>
      </c>
    </row>
    <row r="11" spans="1:1" x14ac:dyDescent="0.35">
      <c r="A11" t="s">
        <v>43</v>
      </c>
    </row>
    <row r="12" spans="1:1" x14ac:dyDescent="0.35">
      <c r="A12" t="s">
        <v>44</v>
      </c>
    </row>
    <row r="13" spans="1:1" x14ac:dyDescent="0.35">
      <c r="A13" t="s">
        <v>45</v>
      </c>
    </row>
    <row r="15" spans="1:1" x14ac:dyDescent="0.35">
      <c r="A15" s="53" t="s">
        <v>46</v>
      </c>
    </row>
    <row r="17" spans="1:1" x14ac:dyDescent="0.35">
      <c r="A17" t="s">
        <v>47</v>
      </c>
    </row>
    <row r="18" spans="1:1" x14ac:dyDescent="0.35">
      <c r="A18" t="s">
        <v>48</v>
      </c>
    </row>
    <row r="19" spans="1:1" x14ac:dyDescent="0.35">
      <c r="A19" t="s">
        <v>49</v>
      </c>
    </row>
    <row r="20" spans="1:1" x14ac:dyDescent="0.35">
      <c r="A20" t="s">
        <v>50</v>
      </c>
    </row>
    <row r="23" spans="1:1" x14ac:dyDescent="0.35">
      <c r="A23" s="54"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60D35-96DD-4F8C-B2B3-B0B99EF79AD0}">
  <sheetPr>
    <tabColor rgb="FF00B0F0"/>
  </sheetPr>
  <dimension ref="A1:F335"/>
  <sheetViews>
    <sheetView workbookViewId="0">
      <pane xSplit="1" ySplit="2" topLeftCell="B219" activePane="bottomRight" state="frozen"/>
      <selection pane="topRight" activeCell="B1" sqref="B1"/>
      <selection pane="bottomLeft" activeCell="A3" sqref="A3"/>
      <selection pane="bottomRight" activeCell="G300" sqref="G300"/>
    </sheetView>
  </sheetViews>
  <sheetFormatPr defaultRowHeight="14.5" x14ac:dyDescent="0.35"/>
  <cols>
    <col min="1" max="1" width="40.26953125" customWidth="1"/>
    <col min="2" max="2" width="21.453125" customWidth="1"/>
    <col min="3" max="3" width="50" customWidth="1"/>
    <col min="4" max="4" width="20.453125" style="19" bestFit="1" customWidth="1"/>
    <col min="5" max="5" width="18.1796875" customWidth="1"/>
    <col min="6" max="6" width="16.54296875" customWidth="1"/>
  </cols>
  <sheetData>
    <row r="1" spans="1:4" x14ac:dyDescent="0.35">
      <c r="A1" s="68" t="s">
        <v>52</v>
      </c>
      <c r="B1" s="78"/>
      <c r="C1" s="78"/>
      <c r="D1" s="2" t="s">
        <v>53</v>
      </c>
    </row>
    <row r="2" spans="1:4" x14ac:dyDescent="0.35">
      <c r="A2" s="3" t="s">
        <v>54</v>
      </c>
      <c r="B2" s="3" t="s">
        <v>55</v>
      </c>
      <c r="C2" s="3" t="s">
        <v>56</v>
      </c>
      <c r="D2" s="2" t="s">
        <v>57</v>
      </c>
    </row>
    <row r="3" spans="1:4" x14ac:dyDescent="0.35">
      <c r="D3" s="4"/>
    </row>
    <row r="4" spans="1:4" x14ac:dyDescent="0.35">
      <c r="A4" s="79" t="s">
        <v>58</v>
      </c>
      <c r="B4" s="79" t="s">
        <v>59</v>
      </c>
      <c r="C4" s="35" t="s">
        <v>60</v>
      </c>
      <c r="D4" s="6">
        <v>-1608445.83</v>
      </c>
    </row>
    <row r="5" spans="1:4" x14ac:dyDescent="0.35">
      <c r="A5" s="79" t="s">
        <v>58</v>
      </c>
      <c r="B5" s="79" t="s">
        <v>59</v>
      </c>
      <c r="C5" s="35" t="s">
        <v>61</v>
      </c>
      <c r="D5" s="6">
        <v>-2630822.81</v>
      </c>
    </row>
    <row r="6" spans="1:4" x14ac:dyDescent="0.35">
      <c r="A6" s="79" t="s">
        <v>58</v>
      </c>
      <c r="B6" s="79" t="s">
        <v>59</v>
      </c>
      <c r="C6" s="35" t="s">
        <v>62</v>
      </c>
      <c r="D6" s="6">
        <v>-3440197.2</v>
      </c>
    </row>
    <row r="7" spans="1:4" x14ac:dyDescent="0.35">
      <c r="A7" s="79"/>
      <c r="B7" s="79"/>
      <c r="C7" s="35" t="s">
        <v>63</v>
      </c>
      <c r="D7" s="6">
        <v>-689160.05</v>
      </c>
    </row>
    <row r="8" spans="1:4" x14ac:dyDescent="0.35">
      <c r="A8" s="79" t="s">
        <v>58</v>
      </c>
      <c r="B8" s="79" t="s">
        <v>59</v>
      </c>
      <c r="C8" s="35" t="s">
        <v>64</v>
      </c>
      <c r="D8" s="6">
        <v>-500000</v>
      </c>
    </row>
    <row r="9" spans="1:4" x14ac:dyDescent="0.35">
      <c r="A9" s="79" t="s">
        <v>58</v>
      </c>
      <c r="B9" s="79" t="s">
        <v>59</v>
      </c>
      <c r="C9" s="35" t="s">
        <v>65</v>
      </c>
      <c r="D9" s="6">
        <v>-38400</v>
      </c>
    </row>
    <row r="10" spans="1:4" x14ac:dyDescent="0.35">
      <c r="A10" s="79" t="s">
        <v>58</v>
      </c>
      <c r="B10" s="79" t="s">
        <v>59</v>
      </c>
      <c r="C10" s="36" t="s">
        <v>66</v>
      </c>
      <c r="D10" s="7">
        <f>SUM(D4:D9)</f>
        <v>-8907025.8900000006</v>
      </c>
    </row>
    <row r="11" spans="1:4" x14ac:dyDescent="0.35">
      <c r="A11" s="79" t="s">
        <v>58</v>
      </c>
      <c r="B11" s="79" t="s">
        <v>67</v>
      </c>
      <c r="D11" s="8"/>
    </row>
    <row r="12" spans="1:4" x14ac:dyDescent="0.35">
      <c r="A12" s="79" t="s">
        <v>58</v>
      </c>
      <c r="B12" s="79" t="s">
        <v>67</v>
      </c>
      <c r="C12" s="35" t="s">
        <v>68</v>
      </c>
      <c r="D12" s="6">
        <v>553184.43999999994</v>
      </c>
    </row>
    <row r="13" spans="1:4" x14ac:dyDescent="0.35">
      <c r="A13" s="79" t="s">
        <v>58</v>
      </c>
      <c r="B13" s="79" t="s">
        <v>67</v>
      </c>
      <c r="C13" s="35" t="s">
        <v>69</v>
      </c>
      <c r="D13" s="6">
        <v>3868163.85</v>
      </c>
    </row>
    <row r="14" spans="1:4" x14ac:dyDescent="0.35">
      <c r="A14" s="79" t="s">
        <v>58</v>
      </c>
      <c r="B14" s="79" t="s">
        <v>67</v>
      </c>
      <c r="C14" s="35" t="s">
        <v>70</v>
      </c>
      <c r="D14" s="6">
        <v>10000</v>
      </c>
    </row>
    <row r="15" spans="1:4" x14ac:dyDescent="0.35">
      <c r="A15" s="79" t="s">
        <v>58</v>
      </c>
      <c r="B15" s="79" t="s">
        <v>67</v>
      </c>
      <c r="C15" s="35" t="s">
        <v>71</v>
      </c>
      <c r="D15" s="6">
        <v>6000</v>
      </c>
    </row>
    <row r="16" spans="1:4" x14ac:dyDescent="0.35">
      <c r="A16" s="79" t="s">
        <v>58</v>
      </c>
      <c r="B16" s="79" t="s">
        <v>67</v>
      </c>
      <c r="C16" s="35" t="s">
        <v>72</v>
      </c>
      <c r="D16" s="6">
        <v>157627.98000000001</v>
      </c>
    </row>
    <row r="17" spans="1:4" x14ac:dyDescent="0.35">
      <c r="A17" s="79" t="s">
        <v>58</v>
      </c>
      <c r="B17" s="79" t="s">
        <v>67</v>
      </c>
      <c r="C17" s="35" t="s">
        <v>73</v>
      </c>
      <c r="D17" s="6">
        <v>2000</v>
      </c>
    </row>
    <row r="18" spans="1:4" x14ac:dyDescent="0.35">
      <c r="A18" s="79" t="s">
        <v>58</v>
      </c>
      <c r="B18" s="79" t="s">
        <v>67</v>
      </c>
      <c r="C18" s="35" t="s">
        <v>74</v>
      </c>
      <c r="D18" s="6">
        <v>6400</v>
      </c>
    </row>
    <row r="19" spans="1:4" x14ac:dyDescent="0.35">
      <c r="A19" s="79" t="s">
        <v>58</v>
      </c>
      <c r="B19" s="79" t="s">
        <v>67</v>
      </c>
      <c r="C19" s="35" t="s">
        <v>75</v>
      </c>
      <c r="D19" s="6">
        <v>30500</v>
      </c>
    </row>
    <row r="20" spans="1:4" x14ac:dyDescent="0.35">
      <c r="A20" s="79" t="s">
        <v>58</v>
      </c>
      <c r="B20" s="79" t="s">
        <v>67</v>
      </c>
      <c r="C20" s="35" t="s">
        <v>76</v>
      </c>
      <c r="D20" s="6">
        <v>2750</v>
      </c>
    </row>
    <row r="21" spans="1:4" x14ac:dyDescent="0.35">
      <c r="A21" s="79" t="s">
        <v>58</v>
      </c>
      <c r="B21" s="79" t="s">
        <v>67</v>
      </c>
      <c r="C21" s="35" t="s">
        <v>77</v>
      </c>
      <c r="D21" s="6">
        <v>450</v>
      </c>
    </row>
    <row r="22" spans="1:4" x14ac:dyDescent="0.35">
      <c r="A22" s="79" t="s">
        <v>58</v>
      </c>
      <c r="B22" s="79" t="s">
        <v>67</v>
      </c>
      <c r="C22" s="35" t="s">
        <v>78</v>
      </c>
      <c r="D22" s="6">
        <v>2500</v>
      </c>
    </row>
    <row r="23" spans="1:4" x14ac:dyDescent="0.35">
      <c r="A23" s="79" t="s">
        <v>58</v>
      </c>
      <c r="B23" s="79" t="s">
        <v>67</v>
      </c>
      <c r="C23" s="35" t="s">
        <v>79</v>
      </c>
      <c r="D23" s="6">
        <v>48500</v>
      </c>
    </row>
    <row r="24" spans="1:4" x14ac:dyDescent="0.35">
      <c r="A24" s="79" t="s">
        <v>58</v>
      </c>
      <c r="B24" s="79" t="s">
        <v>67</v>
      </c>
      <c r="C24" s="35" t="s">
        <v>80</v>
      </c>
      <c r="D24" s="6">
        <v>7333.26</v>
      </c>
    </row>
    <row r="25" spans="1:4" x14ac:dyDescent="0.35">
      <c r="A25" s="79" t="s">
        <v>58</v>
      </c>
      <c r="B25" s="79" t="s">
        <v>67</v>
      </c>
      <c r="C25" s="35" t="s">
        <v>81</v>
      </c>
      <c r="D25" s="6">
        <v>120000</v>
      </c>
    </row>
    <row r="26" spans="1:4" x14ac:dyDescent="0.35">
      <c r="A26" s="79" t="s">
        <v>58</v>
      </c>
      <c r="B26" s="79" t="s">
        <v>67</v>
      </c>
      <c r="C26" s="35" t="s">
        <v>82</v>
      </c>
      <c r="D26" s="6">
        <v>60000</v>
      </c>
    </row>
    <row r="27" spans="1:4" x14ac:dyDescent="0.35">
      <c r="A27" s="79" t="s">
        <v>58</v>
      </c>
      <c r="B27" s="79" t="s">
        <v>67</v>
      </c>
      <c r="C27" s="35" t="s">
        <v>83</v>
      </c>
      <c r="D27" s="6">
        <v>104000</v>
      </c>
    </row>
    <row r="28" spans="1:4" x14ac:dyDescent="0.35">
      <c r="A28" s="79" t="s">
        <v>58</v>
      </c>
      <c r="B28" s="79" t="s">
        <v>67</v>
      </c>
      <c r="C28" s="35" t="s">
        <v>84</v>
      </c>
      <c r="D28" s="6">
        <v>209400</v>
      </c>
    </row>
    <row r="29" spans="1:4" x14ac:dyDescent="0.35">
      <c r="A29" s="79" t="s">
        <v>58</v>
      </c>
      <c r="B29" s="79" t="s">
        <v>67</v>
      </c>
      <c r="C29" s="35" t="s">
        <v>85</v>
      </c>
      <c r="D29" s="6">
        <v>4400</v>
      </c>
    </row>
    <row r="30" spans="1:4" x14ac:dyDescent="0.35">
      <c r="A30" s="79" t="s">
        <v>58</v>
      </c>
      <c r="B30" s="79" t="s">
        <v>67</v>
      </c>
      <c r="C30" s="35" t="s">
        <v>86</v>
      </c>
      <c r="D30" s="6">
        <v>18000</v>
      </c>
    </row>
    <row r="31" spans="1:4" x14ac:dyDescent="0.35">
      <c r="A31" s="79" t="s">
        <v>58</v>
      </c>
      <c r="B31" s="79" t="s">
        <v>67</v>
      </c>
      <c r="C31" s="35" t="s">
        <v>87</v>
      </c>
      <c r="D31" s="6">
        <v>38400</v>
      </c>
    </row>
    <row r="32" spans="1:4" x14ac:dyDescent="0.35">
      <c r="A32" s="79" t="s">
        <v>58</v>
      </c>
      <c r="B32" s="79" t="s">
        <v>67</v>
      </c>
      <c r="C32" s="35" t="s">
        <v>88</v>
      </c>
      <c r="D32" s="6">
        <v>16800</v>
      </c>
    </row>
    <row r="33" spans="1:5" x14ac:dyDescent="0.35">
      <c r="A33" s="79" t="s">
        <v>58</v>
      </c>
      <c r="B33" s="79" t="s">
        <v>67</v>
      </c>
      <c r="C33" s="35" t="s">
        <v>89</v>
      </c>
      <c r="D33" s="6">
        <v>2400</v>
      </c>
    </row>
    <row r="34" spans="1:5" x14ac:dyDescent="0.35">
      <c r="A34" s="79" t="s">
        <v>58</v>
      </c>
      <c r="B34" s="79" t="s">
        <v>67</v>
      </c>
      <c r="C34" s="35" t="s">
        <v>90</v>
      </c>
      <c r="D34" s="6">
        <v>29093.11</v>
      </c>
    </row>
    <row r="35" spans="1:5" x14ac:dyDescent="0.35">
      <c r="A35" s="79"/>
      <c r="B35" s="79"/>
      <c r="C35" s="35" t="s">
        <v>91</v>
      </c>
      <c r="D35" s="6">
        <v>100000</v>
      </c>
    </row>
    <row r="36" spans="1:5" x14ac:dyDescent="0.35">
      <c r="A36" s="79" t="s">
        <v>58</v>
      </c>
      <c r="B36" s="79" t="s">
        <v>67</v>
      </c>
      <c r="C36" s="36" t="s">
        <v>66</v>
      </c>
      <c r="D36" s="7">
        <f>SUM(D12:D35)</f>
        <v>5397902.6400000006</v>
      </c>
    </row>
    <row r="37" spans="1:5" x14ac:dyDescent="0.35">
      <c r="A37" s="79" t="s">
        <v>58</v>
      </c>
      <c r="B37" s="80" t="s">
        <v>66</v>
      </c>
      <c r="C37" s="81"/>
      <c r="D37" s="9">
        <f>D10+D36</f>
        <v>-3509123.25</v>
      </c>
      <c r="E37" s="10"/>
    </row>
    <row r="38" spans="1:5" x14ac:dyDescent="0.35">
      <c r="A38" s="11"/>
      <c r="B38" s="38"/>
      <c r="C38" s="39"/>
      <c r="D38" s="12"/>
    </row>
    <row r="39" spans="1:5" x14ac:dyDescent="0.35">
      <c r="A39" s="5"/>
      <c r="B39" s="37"/>
      <c r="C39" s="35"/>
      <c r="D39" s="7"/>
    </row>
    <row r="40" spans="1:5" x14ac:dyDescent="0.35">
      <c r="A40" s="68" t="s">
        <v>92</v>
      </c>
      <c r="B40" s="70" t="s">
        <v>66</v>
      </c>
      <c r="C40" s="71"/>
      <c r="D40" s="13">
        <f>D41</f>
        <v>180650</v>
      </c>
    </row>
    <row r="41" spans="1:5" x14ac:dyDescent="0.35">
      <c r="A41" s="68" t="s">
        <v>93</v>
      </c>
      <c r="B41" s="68" t="s">
        <v>67</v>
      </c>
      <c r="C41" s="41" t="s">
        <v>66</v>
      </c>
      <c r="D41" s="14">
        <f>SUM(D42:D52)</f>
        <v>180650</v>
      </c>
    </row>
    <row r="42" spans="1:5" x14ac:dyDescent="0.35">
      <c r="A42" s="68" t="s">
        <v>93</v>
      </c>
      <c r="B42" s="68" t="s">
        <v>67</v>
      </c>
      <c r="C42" s="40" t="s">
        <v>68</v>
      </c>
      <c r="D42" s="15">
        <v>70000</v>
      </c>
    </row>
    <row r="43" spans="1:5" x14ac:dyDescent="0.35">
      <c r="A43" s="68" t="s">
        <v>93</v>
      </c>
      <c r="B43" s="68" t="s">
        <v>67</v>
      </c>
      <c r="C43" s="40" t="s">
        <v>70</v>
      </c>
      <c r="D43" s="15">
        <v>21000</v>
      </c>
    </row>
    <row r="44" spans="1:5" x14ac:dyDescent="0.35">
      <c r="A44" s="68" t="s">
        <v>93</v>
      </c>
      <c r="B44" s="68" t="s">
        <v>67</v>
      </c>
      <c r="C44" s="40" t="s">
        <v>75</v>
      </c>
      <c r="D44" s="15">
        <v>200</v>
      </c>
    </row>
    <row r="45" spans="1:5" x14ac:dyDescent="0.35">
      <c r="A45" s="68" t="s">
        <v>93</v>
      </c>
      <c r="B45" s="68" t="s">
        <v>67</v>
      </c>
      <c r="C45" s="40" t="s">
        <v>78</v>
      </c>
      <c r="D45" s="15">
        <v>1000</v>
      </c>
    </row>
    <row r="46" spans="1:5" x14ac:dyDescent="0.35">
      <c r="A46" s="68" t="s">
        <v>93</v>
      </c>
      <c r="B46" s="68" t="s">
        <v>67</v>
      </c>
      <c r="C46" s="40" t="s">
        <v>94</v>
      </c>
      <c r="D46" s="15">
        <v>750</v>
      </c>
    </row>
    <row r="47" spans="1:5" x14ac:dyDescent="0.35">
      <c r="A47" s="68" t="s">
        <v>93</v>
      </c>
      <c r="B47" s="68" t="s">
        <v>67</v>
      </c>
      <c r="C47" s="40" t="s">
        <v>95</v>
      </c>
      <c r="D47" s="15">
        <v>8000</v>
      </c>
    </row>
    <row r="48" spans="1:5" x14ac:dyDescent="0.35">
      <c r="A48" s="68" t="s">
        <v>93</v>
      </c>
      <c r="B48" s="68" t="s">
        <v>67</v>
      </c>
      <c r="C48" s="40" t="s">
        <v>96</v>
      </c>
      <c r="D48" s="15">
        <v>40000</v>
      </c>
    </row>
    <row r="49" spans="1:5" x14ac:dyDescent="0.35">
      <c r="A49" s="68" t="s">
        <v>93</v>
      </c>
      <c r="B49" s="68" t="s">
        <v>67</v>
      </c>
      <c r="C49" s="40" t="s">
        <v>84</v>
      </c>
      <c r="D49" s="15">
        <v>2200</v>
      </c>
    </row>
    <row r="50" spans="1:5" x14ac:dyDescent="0.35">
      <c r="A50" s="68"/>
      <c r="B50" s="68"/>
      <c r="C50" s="42" t="s">
        <v>91</v>
      </c>
      <c r="D50" s="16">
        <v>35000</v>
      </c>
    </row>
    <row r="51" spans="1:5" x14ac:dyDescent="0.35">
      <c r="A51" s="68" t="s">
        <v>93</v>
      </c>
      <c r="B51" s="68" t="s">
        <v>67</v>
      </c>
      <c r="C51" s="40" t="s">
        <v>97</v>
      </c>
      <c r="D51" s="15">
        <v>2500</v>
      </c>
      <c r="E51" t="s">
        <v>98</v>
      </c>
    </row>
    <row r="52" spans="1:5" x14ac:dyDescent="0.35">
      <c r="A52" s="68" t="s">
        <v>93</v>
      </c>
      <c r="B52" s="68" t="s">
        <v>67</v>
      </c>
      <c r="C52" s="40"/>
      <c r="D52" s="17"/>
    </row>
    <row r="53" spans="1:5" x14ac:dyDescent="0.35">
      <c r="A53" s="18"/>
      <c r="B53" s="20"/>
      <c r="C53" s="43"/>
    </row>
    <row r="54" spans="1:5" x14ac:dyDescent="0.35">
      <c r="A54" s="68" t="s">
        <v>99</v>
      </c>
      <c r="B54" s="70" t="s">
        <v>66</v>
      </c>
      <c r="C54" s="71"/>
      <c r="D54" s="13">
        <f>D55+D58+D60</f>
        <v>33950</v>
      </c>
    </row>
    <row r="55" spans="1:5" x14ac:dyDescent="0.35">
      <c r="A55" s="68" t="s">
        <v>99</v>
      </c>
      <c r="B55" s="68" t="s">
        <v>59</v>
      </c>
      <c r="C55" s="41" t="s">
        <v>66</v>
      </c>
      <c r="D55" s="14">
        <f>SUM(D56:D57)</f>
        <v>-6500</v>
      </c>
    </row>
    <row r="56" spans="1:5" x14ac:dyDescent="0.35">
      <c r="A56" s="68" t="s">
        <v>99</v>
      </c>
      <c r="B56" s="68" t="s">
        <v>59</v>
      </c>
      <c r="C56" s="40" t="s">
        <v>100</v>
      </c>
      <c r="D56" s="15">
        <v>-5000</v>
      </c>
    </row>
    <row r="57" spans="1:5" x14ac:dyDescent="0.35">
      <c r="A57" s="68" t="s">
        <v>99</v>
      </c>
      <c r="B57" s="68" t="s">
        <v>59</v>
      </c>
      <c r="C57" s="40" t="s">
        <v>101</v>
      </c>
      <c r="D57" s="15">
        <v>-1500</v>
      </c>
    </row>
    <row r="58" spans="1:5" x14ac:dyDescent="0.35">
      <c r="A58" s="68" t="s">
        <v>99</v>
      </c>
      <c r="B58" s="68" t="s">
        <v>102</v>
      </c>
      <c r="C58" s="41" t="s">
        <v>66</v>
      </c>
      <c r="D58" s="14">
        <f>D59</f>
        <v>5000</v>
      </c>
    </row>
    <row r="59" spans="1:5" x14ac:dyDescent="0.35">
      <c r="A59" s="68" t="s">
        <v>99</v>
      </c>
      <c r="B59" s="68" t="s">
        <v>102</v>
      </c>
      <c r="C59" s="40" t="s">
        <v>103</v>
      </c>
      <c r="D59" s="15">
        <v>5000</v>
      </c>
    </row>
    <row r="60" spans="1:5" x14ac:dyDescent="0.35">
      <c r="A60" s="68" t="s">
        <v>99</v>
      </c>
      <c r="B60" s="68" t="s">
        <v>67</v>
      </c>
      <c r="C60" s="41" t="s">
        <v>66</v>
      </c>
      <c r="D60" s="14">
        <f>SUM(D61:D65)</f>
        <v>35450</v>
      </c>
    </row>
    <row r="61" spans="1:5" x14ac:dyDescent="0.35">
      <c r="A61" s="68" t="s">
        <v>99</v>
      </c>
      <c r="B61" s="68" t="s">
        <v>67</v>
      </c>
      <c r="C61" s="40" t="s">
        <v>70</v>
      </c>
      <c r="D61" s="15">
        <v>33000</v>
      </c>
    </row>
    <row r="62" spans="1:5" x14ac:dyDescent="0.35">
      <c r="A62" s="68" t="s">
        <v>99</v>
      </c>
      <c r="B62" s="68" t="s">
        <v>67</v>
      </c>
      <c r="C62" s="40" t="s">
        <v>104</v>
      </c>
      <c r="D62" s="15">
        <v>500</v>
      </c>
    </row>
    <row r="63" spans="1:5" x14ac:dyDescent="0.35">
      <c r="A63" s="68" t="s">
        <v>99</v>
      </c>
      <c r="B63" s="68" t="s">
        <v>67</v>
      </c>
      <c r="C63" s="40" t="s">
        <v>75</v>
      </c>
      <c r="D63" s="15">
        <v>250</v>
      </c>
    </row>
    <row r="64" spans="1:5" x14ac:dyDescent="0.35">
      <c r="A64" s="68" t="s">
        <v>99</v>
      </c>
      <c r="B64" s="68" t="s">
        <v>67</v>
      </c>
      <c r="C64" s="40" t="s">
        <v>88</v>
      </c>
      <c r="D64" s="15">
        <v>700</v>
      </c>
    </row>
    <row r="65" spans="1:4" x14ac:dyDescent="0.35">
      <c r="A65" s="68" t="s">
        <v>99</v>
      </c>
      <c r="B65" s="68" t="s">
        <v>67</v>
      </c>
      <c r="C65" s="40" t="s">
        <v>91</v>
      </c>
      <c r="D65" s="17">
        <v>1000</v>
      </c>
    </row>
    <row r="66" spans="1:4" x14ac:dyDescent="0.35">
      <c r="A66" s="18"/>
      <c r="B66" s="20"/>
      <c r="C66" s="43"/>
    </row>
    <row r="67" spans="1:4" x14ac:dyDescent="0.35">
      <c r="A67" s="68" t="s">
        <v>105</v>
      </c>
      <c r="B67" s="70" t="s">
        <v>66</v>
      </c>
      <c r="C67" s="71"/>
      <c r="D67" s="13">
        <f>D68</f>
        <v>225632.40000000002</v>
      </c>
    </row>
    <row r="68" spans="1:4" x14ac:dyDescent="0.35">
      <c r="A68" s="68" t="s">
        <v>105</v>
      </c>
      <c r="B68" s="68" t="s">
        <v>67</v>
      </c>
      <c r="C68" s="41" t="s">
        <v>66</v>
      </c>
      <c r="D68" s="14">
        <f>SUM(D69:D73)</f>
        <v>225632.40000000002</v>
      </c>
    </row>
    <row r="69" spans="1:4" x14ac:dyDescent="0.35">
      <c r="A69" s="68" t="s">
        <v>105</v>
      </c>
      <c r="B69" s="68" t="s">
        <v>67</v>
      </c>
      <c r="C69" s="40" t="s">
        <v>106</v>
      </c>
      <c r="D69" s="15">
        <v>184232.40000000002</v>
      </c>
    </row>
    <row r="70" spans="1:4" x14ac:dyDescent="0.35">
      <c r="A70" s="68" t="s">
        <v>105</v>
      </c>
      <c r="B70" s="68" t="s">
        <v>67</v>
      </c>
      <c r="C70" s="40" t="s">
        <v>104</v>
      </c>
      <c r="D70" s="15">
        <v>2500</v>
      </c>
    </row>
    <row r="71" spans="1:4" x14ac:dyDescent="0.35">
      <c r="A71" s="68" t="s">
        <v>105</v>
      </c>
      <c r="B71" s="68" t="s">
        <v>67</v>
      </c>
      <c r="C71" s="40" t="s">
        <v>78</v>
      </c>
      <c r="D71" s="15">
        <v>3900</v>
      </c>
    </row>
    <row r="72" spans="1:4" x14ac:dyDescent="0.35">
      <c r="A72" s="68" t="s">
        <v>105</v>
      </c>
      <c r="B72" s="68" t="s">
        <v>67</v>
      </c>
      <c r="C72" s="40" t="s">
        <v>79</v>
      </c>
      <c r="D72" s="15">
        <v>5000</v>
      </c>
    </row>
    <row r="73" spans="1:4" x14ac:dyDescent="0.35">
      <c r="A73" s="68" t="s">
        <v>105</v>
      </c>
      <c r="B73" s="68" t="s">
        <v>67</v>
      </c>
      <c r="C73" s="40" t="s">
        <v>107</v>
      </c>
      <c r="D73" s="15">
        <v>30000</v>
      </c>
    </row>
    <row r="74" spans="1:4" x14ac:dyDescent="0.35">
      <c r="A74" s="20"/>
      <c r="B74" s="20"/>
      <c r="C74" s="21"/>
      <c r="D74" s="22"/>
    </row>
    <row r="75" spans="1:4" x14ac:dyDescent="0.35">
      <c r="A75" t="s">
        <v>108</v>
      </c>
      <c r="B75" s="70" t="s">
        <v>66</v>
      </c>
      <c r="C75" s="78"/>
      <c r="D75" s="23">
        <f t="shared" ref="D75" si="0">D76</f>
        <v>25000</v>
      </c>
    </row>
    <row r="76" spans="1:4" x14ac:dyDescent="0.35">
      <c r="C76" t="s">
        <v>66</v>
      </c>
      <c r="D76" s="24">
        <f>SUM(D77:D78)</f>
        <v>25000</v>
      </c>
    </row>
    <row r="77" spans="1:4" x14ac:dyDescent="0.35">
      <c r="C77" t="s">
        <v>70</v>
      </c>
      <c r="D77" s="16">
        <v>24000</v>
      </c>
    </row>
    <row r="78" spans="1:4" x14ac:dyDescent="0.35">
      <c r="A78" s="3"/>
      <c r="B78" s="3"/>
      <c r="C78" s="3" t="s">
        <v>109</v>
      </c>
      <c r="D78" s="25">
        <v>1000</v>
      </c>
    </row>
    <row r="79" spans="1:4" x14ac:dyDescent="0.35">
      <c r="D79" s="26"/>
    </row>
    <row r="80" spans="1:4" x14ac:dyDescent="0.35">
      <c r="A80" t="s">
        <v>110</v>
      </c>
      <c r="B80" s="70" t="s">
        <v>111</v>
      </c>
      <c r="C80" s="78"/>
      <c r="D80" s="23">
        <f>D81</f>
        <v>93068.07</v>
      </c>
    </row>
    <row r="81" spans="1:5" x14ac:dyDescent="0.35">
      <c r="B81" t="s">
        <v>67</v>
      </c>
      <c r="C81" t="s">
        <v>66</v>
      </c>
      <c r="D81" s="24">
        <f>SUM(D82:D83)</f>
        <v>93068.07</v>
      </c>
    </row>
    <row r="82" spans="1:5" x14ac:dyDescent="0.35">
      <c r="A82" s="1"/>
      <c r="B82" t="s">
        <v>67</v>
      </c>
      <c r="C82" t="s">
        <v>79</v>
      </c>
      <c r="D82" s="16">
        <v>24000</v>
      </c>
    </row>
    <row r="83" spans="1:5" x14ac:dyDescent="0.35">
      <c r="A83" s="1"/>
      <c r="B83" t="s">
        <v>67</v>
      </c>
      <c r="C83" t="s">
        <v>80</v>
      </c>
      <c r="D83" s="25">
        <v>69068.070000000007</v>
      </c>
    </row>
    <row r="84" spans="1:5" x14ac:dyDescent="0.35">
      <c r="A84" s="21"/>
      <c r="B84" s="21"/>
      <c r="C84" s="21"/>
      <c r="D84" s="22"/>
    </row>
    <row r="85" spans="1:5" x14ac:dyDescent="0.35">
      <c r="A85" s="68" t="s">
        <v>112</v>
      </c>
      <c r="B85" s="70" t="s">
        <v>66</v>
      </c>
      <c r="C85" s="71"/>
      <c r="D85" s="13">
        <f>D86</f>
        <v>123630</v>
      </c>
    </row>
    <row r="86" spans="1:5" x14ac:dyDescent="0.35">
      <c r="A86" s="68" t="s">
        <v>112</v>
      </c>
      <c r="B86" s="68" t="s">
        <v>67</v>
      </c>
      <c r="C86" s="41" t="s">
        <v>66</v>
      </c>
      <c r="D86" s="14">
        <f>SUM(D87:D92)</f>
        <v>123630</v>
      </c>
    </row>
    <row r="87" spans="1:5" x14ac:dyDescent="0.35">
      <c r="A87" s="68" t="s">
        <v>112</v>
      </c>
      <c r="B87" s="68" t="s">
        <v>67</v>
      </c>
      <c r="C87" s="40" t="s">
        <v>75</v>
      </c>
      <c r="D87" s="27">
        <v>750</v>
      </c>
    </row>
    <row r="88" spans="1:5" x14ac:dyDescent="0.35">
      <c r="A88" s="68" t="s">
        <v>112</v>
      </c>
      <c r="B88" s="68" t="s">
        <v>67</v>
      </c>
      <c r="C88" s="40" t="s">
        <v>78</v>
      </c>
      <c r="D88" s="15">
        <v>300</v>
      </c>
    </row>
    <row r="89" spans="1:5" x14ac:dyDescent="0.35">
      <c r="A89" s="68" t="s">
        <v>112</v>
      </c>
      <c r="B89" s="68" t="s">
        <v>67</v>
      </c>
      <c r="C89" s="40" t="s">
        <v>79</v>
      </c>
      <c r="D89" s="15">
        <v>5000</v>
      </c>
    </row>
    <row r="90" spans="1:5" x14ac:dyDescent="0.35">
      <c r="A90" s="68" t="s">
        <v>112</v>
      </c>
      <c r="B90" s="68" t="s">
        <v>67</v>
      </c>
      <c r="C90" s="40" t="s">
        <v>84</v>
      </c>
      <c r="D90" s="15">
        <v>400</v>
      </c>
    </row>
    <row r="91" spans="1:5" x14ac:dyDescent="0.35">
      <c r="A91" s="68" t="s">
        <v>112</v>
      </c>
      <c r="B91" s="68" t="s">
        <v>67</v>
      </c>
      <c r="C91" s="40" t="s">
        <v>91</v>
      </c>
      <c r="D91" s="15">
        <v>117180</v>
      </c>
      <c r="E91" t="s">
        <v>113</v>
      </c>
    </row>
    <row r="92" spans="1:5" x14ac:dyDescent="0.35">
      <c r="A92" s="68" t="s">
        <v>112</v>
      </c>
      <c r="B92" s="68" t="s">
        <v>67</v>
      </c>
      <c r="C92" s="40"/>
      <c r="D92" s="17"/>
    </row>
    <row r="93" spans="1:5" x14ac:dyDescent="0.35">
      <c r="A93" s="20"/>
      <c r="B93" s="20"/>
      <c r="C93" s="21"/>
      <c r="D93" s="22"/>
    </row>
    <row r="94" spans="1:5" x14ac:dyDescent="0.35">
      <c r="A94" s="68" t="s">
        <v>114</v>
      </c>
      <c r="B94" s="70" t="s">
        <v>66</v>
      </c>
      <c r="C94" s="71"/>
      <c r="D94" s="13">
        <f>D95</f>
        <v>128921.13999999998</v>
      </c>
    </row>
    <row r="95" spans="1:5" x14ac:dyDescent="0.35">
      <c r="A95" s="68" t="s">
        <v>114</v>
      </c>
      <c r="B95" s="68" t="s">
        <v>67</v>
      </c>
      <c r="C95" s="41" t="s">
        <v>66</v>
      </c>
      <c r="D95" s="14">
        <f>SUM(D96:D104)</f>
        <v>128921.13999999998</v>
      </c>
    </row>
    <row r="96" spans="1:5" x14ac:dyDescent="0.35">
      <c r="A96" s="68" t="s">
        <v>114</v>
      </c>
      <c r="B96" s="68" t="s">
        <v>67</v>
      </c>
      <c r="C96" s="40" t="s">
        <v>68</v>
      </c>
      <c r="D96" s="15">
        <v>79732.799999999988</v>
      </c>
    </row>
    <row r="97" spans="1:4" x14ac:dyDescent="0.35">
      <c r="A97" s="68" t="s">
        <v>114</v>
      </c>
      <c r="B97" s="68" t="s">
        <v>67</v>
      </c>
      <c r="C97" s="40" t="s">
        <v>70</v>
      </c>
      <c r="D97" s="15">
        <v>37988.339999999997</v>
      </c>
    </row>
    <row r="98" spans="1:4" x14ac:dyDescent="0.35">
      <c r="A98" s="68" t="s">
        <v>114</v>
      </c>
      <c r="B98" s="68" t="s">
        <v>67</v>
      </c>
      <c r="C98" s="40" t="s">
        <v>75</v>
      </c>
      <c r="D98" s="15">
        <v>500</v>
      </c>
    </row>
    <row r="99" spans="1:4" x14ac:dyDescent="0.35">
      <c r="A99" s="68" t="s">
        <v>114</v>
      </c>
      <c r="B99" s="68" t="s">
        <v>67</v>
      </c>
      <c r="C99" s="40" t="s">
        <v>78</v>
      </c>
      <c r="D99" s="15">
        <v>300</v>
      </c>
    </row>
    <row r="100" spans="1:4" x14ac:dyDescent="0.35">
      <c r="A100" s="68" t="s">
        <v>114</v>
      </c>
      <c r="B100" s="68" t="s">
        <v>67</v>
      </c>
      <c r="C100" s="40" t="s">
        <v>115</v>
      </c>
      <c r="D100" s="15">
        <v>3000</v>
      </c>
    </row>
    <row r="101" spans="1:4" x14ac:dyDescent="0.35">
      <c r="A101" s="68" t="s">
        <v>114</v>
      </c>
      <c r="B101" s="68" t="s">
        <v>67</v>
      </c>
      <c r="C101" s="40" t="s">
        <v>79</v>
      </c>
      <c r="D101" s="15">
        <v>3500</v>
      </c>
    </row>
    <row r="102" spans="1:4" x14ac:dyDescent="0.35">
      <c r="A102" s="68" t="s">
        <v>114</v>
      </c>
      <c r="B102" s="68" t="s">
        <v>67</v>
      </c>
      <c r="C102" s="40" t="s">
        <v>80</v>
      </c>
      <c r="D102" s="15">
        <v>2000</v>
      </c>
    </row>
    <row r="103" spans="1:4" x14ac:dyDescent="0.35">
      <c r="A103" s="68" t="s">
        <v>114</v>
      </c>
      <c r="B103" s="68" t="s">
        <v>67</v>
      </c>
      <c r="C103" s="40" t="s">
        <v>84</v>
      </c>
      <c r="D103" s="15">
        <v>900</v>
      </c>
    </row>
    <row r="104" spans="1:4" x14ac:dyDescent="0.35">
      <c r="A104" s="68" t="s">
        <v>114</v>
      </c>
      <c r="B104" s="68" t="s">
        <v>67</v>
      </c>
      <c r="C104" s="40" t="s">
        <v>91</v>
      </c>
      <c r="D104" s="17">
        <v>1000</v>
      </c>
    </row>
    <row r="105" spans="1:4" x14ac:dyDescent="0.35">
      <c r="A105" s="20"/>
      <c r="B105" s="20"/>
      <c r="C105" s="21"/>
      <c r="D105" s="22"/>
    </row>
    <row r="106" spans="1:4" x14ac:dyDescent="0.35">
      <c r="A106" s="75" t="s">
        <v>116</v>
      </c>
      <c r="B106" s="70" t="s">
        <v>66</v>
      </c>
      <c r="C106" s="71"/>
      <c r="D106" s="13">
        <f>D107</f>
        <v>82900</v>
      </c>
    </row>
    <row r="107" spans="1:4" x14ac:dyDescent="0.35">
      <c r="A107" s="68" t="s">
        <v>117</v>
      </c>
      <c r="B107" s="68" t="s">
        <v>67</v>
      </c>
      <c r="C107" s="41" t="s">
        <v>66</v>
      </c>
      <c r="D107" s="14">
        <f>SUM(D108:D115)</f>
        <v>82900</v>
      </c>
    </row>
    <row r="108" spans="1:4" x14ac:dyDescent="0.35">
      <c r="A108" s="68" t="s">
        <v>117</v>
      </c>
      <c r="B108" s="68" t="s">
        <v>67</v>
      </c>
      <c r="C108" s="40" t="s">
        <v>75</v>
      </c>
      <c r="D108" s="15">
        <v>500</v>
      </c>
    </row>
    <row r="109" spans="1:4" x14ac:dyDescent="0.35">
      <c r="A109" s="68"/>
      <c r="B109" s="68"/>
      <c r="C109" s="40" t="s">
        <v>78</v>
      </c>
      <c r="D109" s="15">
        <v>1000</v>
      </c>
    </row>
    <row r="110" spans="1:4" x14ac:dyDescent="0.35">
      <c r="A110" s="68"/>
      <c r="B110" s="68"/>
      <c r="C110" s="40" t="s">
        <v>79</v>
      </c>
      <c r="D110" s="15">
        <v>10000</v>
      </c>
    </row>
    <row r="111" spans="1:4" x14ac:dyDescent="0.35">
      <c r="A111" s="68"/>
      <c r="B111" s="68"/>
      <c r="C111" s="40" t="s">
        <v>80</v>
      </c>
      <c r="D111" s="15">
        <v>700</v>
      </c>
    </row>
    <row r="112" spans="1:4" x14ac:dyDescent="0.35">
      <c r="A112" s="68"/>
      <c r="B112" s="68"/>
      <c r="C112" s="40" t="s">
        <v>84</v>
      </c>
      <c r="D112" s="15">
        <v>1200</v>
      </c>
    </row>
    <row r="113" spans="1:4" x14ac:dyDescent="0.35">
      <c r="A113" s="68" t="s">
        <v>117</v>
      </c>
      <c r="B113" s="68" t="s">
        <v>67</v>
      </c>
      <c r="C113" s="40" t="s">
        <v>89</v>
      </c>
      <c r="D113" s="15">
        <v>500</v>
      </c>
    </row>
    <row r="114" spans="1:4" x14ac:dyDescent="0.35">
      <c r="A114" s="68" t="s">
        <v>117</v>
      </c>
      <c r="B114" s="68" t="s">
        <v>67</v>
      </c>
      <c r="C114" s="40" t="s">
        <v>118</v>
      </c>
      <c r="D114" s="15">
        <v>1000</v>
      </c>
    </row>
    <row r="115" spans="1:4" x14ac:dyDescent="0.35">
      <c r="A115" s="68"/>
      <c r="B115" s="68"/>
      <c r="C115" s="44" t="s">
        <v>91</v>
      </c>
      <c r="D115" s="15">
        <v>68000</v>
      </c>
    </row>
    <row r="116" spans="1:4" x14ac:dyDescent="0.35">
      <c r="A116" s="18"/>
      <c r="B116" s="20"/>
      <c r="C116" s="21"/>
      <c r="D116" s="29"/>
    </row>
    <row r="117" spans="1:4" x14ac:dyDescent="0.35">
      <c r="A117" s="76" t="s">
        <v>119</v>
      </c>
      <c r="B117" s="70" t="s">
        <v>66</v>
      </c>
      <c r="C117" s="71"/>
      <c r="D117" s="13">
        <f>D118</f>
        <v>18900</v>
      </c>
    </row>
    <row r="118" spans="1:4" x14ac:dyDescent="0.35">
      <c r="A118" s="77" t="s">
        <v>120</v>
      </c>
      <c r="B118" s="68" t="s">
        <v>67</v>
      </c>
      <c r="C118" s="41" t="s">
        <v>66</v>
      </c>
      <c r="D118" s="14">
        <f>SUM(D119:D124)</f>
        <v>18900</v>
      </c>
    </row>
    <row r="119" spans="1:4" x14ac:dyDescent="0.35">
      <c r="A119" s="77"/>
      <c r="B119" s="68"/>
      <c r="C119" s="44" t="s">
        <v>75</v>
      </c>
      <c r="D119" s="15">
        <v>500</v>
      </c>
    </row>
    <row r="120" spans="1:4" x14ac:dyDescent="0.35">
      <c r="A120" s="77" t="s">
        <v>120</v>
      </c>
      <c r="B120" s="68" t="s">
        <v>67</v>
      </c>
      <c r="C120" s="40" t="s">
        <v>78</v>
      </c>
      <c r="D120" s="15">
        <v>500</v>
      </c>
    </row>
    <row r="121" spans="1:4" x14ac:dyDescent="0.35">
      <c r="A121" s="77" t="s">
        <v>120</v>
      </c>
      <c r="B121" s="68" t="s">
        <v>67</v>
      </c>
      <c r="C121" s="40" t="s">
        <v>79</v>
      </c>
      <c r="D121" s="15">
        <v>6000</v>
      </c>
    </row>
    <row r="122" spans="1:4" x14ac:dyDescent="0.35">
      <c r="A122" s="77" t="s">
        <v>120</v>
      </c>
      <c r="B122" s="68" t="s">
        <v>67</v>
      </c>
      <c r="C122" s="40" t="s">
        <v>80</v>
      </c>
      <c r="D122" s="15">
        <v>700</v>
      </c>
    </row>
    <row r="123" spans="1:4" x14ac:dyDescent="0.35">
      <c r="A123" s="77" t="s">
        <v>120</v>
      </c>
      <c r="B123" s="68" t="s">
        <v>67</v>
      </c>
      <c r="C123" s="40" t="s">
        <v>84</v>
      </c>
      <c r="D123" s="15">
        <v>3200</v>
      </c>
    </row>
    <row r="124" spans="1:4" x14ac:dyDescent="0.35">
      <c r="A124" s="77" t="s">
        <v>120</v>
      </c>
      <c r="B124" s="68" t="s">
        <v>67</v>
      </c>
      <c r="C124" s="40" t="s">
        <v>91</v>
      </c>
      <c r="D124" s="17">
        <v>8000</v>
      </c>
    </row>
    <row r="125" spans="1:4" x14ac:dyDescent="0.35">
      <c r="A125" s="20"/>
      <c r="B125" s="20"/>
      <c r="C125" s="21"/>
      <c r="D125" s="22"/>
    </row>
    <row r="126" spans="1:4" x14ac:dyDescent="0.35">
      <c r="A126" s="68" t="s">
        <v>121</v>
      </c>
      <c r="B126" s="70" t="s">
        <v>66</v>
      </c>
      <c r="C126" s="71"/>
      <c r="D126" s="13">
        <f>D127</f>
        <v>9200</v>
      </c>
    </row>
    <row r="127" spans="1:4" x14ac:dyDescent="0.35">
      <c r="A127" s="68" t="s">
        <v>122</v>
      </c>
      <c r="B127" s="68" t="s">
        <v>67</v>
      </c>
      <c r="C127" s="41" t="s">
        <v>66</v>
      </c>
      <c r="D127" s="14">
        <f>SUM(D128:D132)</f>
        <v>9200</v>
      </c>
    </row>
    <row r="128" spans="1:4" x14ac:dyDescent="0.35">
      <c r="A128" s="68" t="s">
        <v>122</v>
      </c>
      <c r="B128" s="68" t="s">
        <v>67</v>
      </c>
      <c r="C128" s="40" t="s">
        <v>75</v>
      </c>
      <c r="D128" s="15">
        <v>400</v>
      </c>
    </row>
    <row r="129" spans="1:4" x14ac:dyDescent="0.35">
      <c r="A129" s="68" t="s">
        <v>122</v>
      </c>
      <c r="B129" s="68" t="s">
        <v>67</v>
      </c>
      <c r="C129" s="40" t="s">
        <v>78</v>
      </c>
      <c r="D129" s="15">
        <v>300</v>
      </c>
    </row>
    <row r="130" spans="1:4" x14ac:dyDescent="0.35">
      <c r="A130" s="68" t="s">
        <v>122</v>
      </c>
      <c r="B130" s="68" t="s">
        <v>67</v>
      </c>
      <c r="C130" s="40" t="s">
        <v>79</v>
      </c>
      <c r="D130" s="15">
        <v>4500</v>
      </c>
    </row>
    <row r="131" spans="1:4" x14ac:dyDescent="0.35">
      <c r="A131" s="68" t="s">
        <v>122</v>
      </c>
      <c r="B131" s="68" t="s">
        <v>67</v>
      </c>
      <c r="C131" s="40" t="s">
        <v>84</v>
      </c>
      <c r="D131" s="15">
        <v>2000</v>
      </c>
    </row>
    <row r="132" spans="1:4" x14ac:dyDescent="0.35">
      <c r="A132" s="68" t="s">
        <v>122</v>
      </c>
      <c r="B132" s="68" t="s">
        <v>67</v>
      </c>
      <c r="C132" s="40" t="s">
        <v>91</v>
      </c>
      <c r="D132" s="17">
        <v>2000</v>
      </c>
    </row>
    <row r="133" spans="1:4" x14ac:dyDescent="0.35">
      <c r="A133" s="20"/>
      <c r="B133" s="20"/>
      <c r="C133" s="21"/>
      <c r="D133" s="22"/>
    </row>
    <row r="134" spans="1:4" x14ac:dyDescent="0.35">
      <c r="A134" s="68" t="s">
        <v>123</v>
      </c>
      <c r="B134" s="70" t="s">
        <v>66</v>
      </c>
      <c r="C134" s="71"/>
      <c r="D134" s="13">
        <f>D135</f>
        <v>11000</v>
      </c>
    </row>
    <row r="135" spans="1:4" x14ac:dyDescent="0.35">
      <c r="A135" s="68" t="s">
        <v>123</v>
      </c>
      <c r="B135" s="68" t="s">
        <v>67</v>
      </c>
      <c r="C135" s="41" t="s">
        <v>66</v>
      </c>
      <c r="D135" s="14">
        <f>SUM(D136:D138)</f>
        <v>11000</v>
      </c>
    </row>
    <row r="136" spans="1:4" x14ac:dyDescent="0.35">
      <c r="A136" s="68" t="s">
        <v>123</v>
      </c>
      <c r="B136" s="68" t="s">
        <v>67</v>
      </c>
      <c r="C136" s="40" t="s">
        <v>70</v>
      </c>
      <c r="D136" s="15">
        <v>5500</v>
      </c>
    </row>
    <row r="137" spans="1:4" x14ac:dyDescent="0.35">
      <c r="A137" s="68" t="s">
        <v>123</v>
      </c>
      <c r="B137" s="68" t="s">
        <v>67</v>
      </c>
      <c r="C137" s="40" t="s">
        <v>78</v>
      </c>
      <c r="D137" s="15">
        <v>500</v>
      </c>
    </row>
    <row r="138" spans="1:4" x14ac:dyDescent="0.35">
      <c r="A138" s="68" t="s">
        <v>123</v>
      </c>
      <c r="B138" s="68" t="s">
        <v>67</v>
      </c>
      <c r="C138" s="40" t="s">
        <v>91</v>
      </c>
      <c r="D138" s="25">
        <v>5000</v>
      </c>
    </row>
    <row r="139" spans="1:4" x14ac:dyDescent="0.35">
      <c r="A139" s="20"/>
      <c r="B139" s="20"/>
      <c r="C139" s="21"/>
      <c r="D139" s="30"/>
    </row>
    <row r="140" spans="1:4" x14ac:dyDescent="0.35">
      <c r="A140" s="68" t="s">
        <v>124</v>
      </c>
      <c r="B140" s="70" t="s">
        <v>66</v>
      </c>
      <c r="C140" s="71"/>
      <c r="D140" s="13">
        <f>D141+D143</f>
        <v>35270</v>
      </c>
    </row>
    <row r="141" spans="1:4" x14ac:dyDescent="0.35">
      <c r="A141" s="68" t="s">
        <v>124</v>
      </c>
      <c r="B141" s="68" t="s">
        <v>59</v>
      </c>
      <c r="C141" s="41" t="s">
        <v>66</v>
      </c>
      <c r="D141" s="14">
        <f>D142</f>
        <v>-2000</v>
      </c>
    </row>
    <row r="142" spans="1:4" x14ac:dyDescent="0.35">
      <c r="A142" s="68" t="s">
        <v>124</v>
      </c>
      <c r="B142" s="68" t="s">
        <v>59</v>
      </c>
      <c r="C142" s="40" t="s">
        <v>125</v>
      </c>
      <c r="D142" s="15">
        <v>-2000</v>
      </c>
    </row>
    <row r="143" spans="1:4" x14ac:dyDescent="0.35">
      <c r="A143" s="68" t="s">
        <v>124</v>
      </c>
      <c r="B143" s="68" t="s">
        <v>67</v>
      </c>
      <c r="C143" s="41" t="s">
        <v>66</v>
      </c>
      <c r="D143" s="15">
        <f>SUM(D144:D151)</f>
        <v>37270</v>
      </c>
    </row>
    <row r="144" spans="1:4" x14ac:dyDescent="0.35">
      <c r="A144" s="68" t="s">
        <v>124</v>
      </c>
      <c r="B144" s="68" t="s">
        <v>67</v>
      </c>
      <c r="C144" s="40" t="s">
        <v>126</v>
      </c>
      <c r="D144" s="15">
        <v>4000</v>
      </c>
    </row>
    <row r="145" spans="1:4" x14ac:dyDescent="0.35">
      <c r="A145" s="68"/>
      <c r="B145" s="68"/>
      <c r="C145" s="40" t="s">
        <v>70</v>
      </c>
      <c r="D145" s="15">
        <v>28500</v>
      </c>
    </row>
    <row r="146" spans="1:4" x14ac:dyDescent="0.35">
      <c r="A146" s="68"/>
      <c r="B146" s="68"/>
      <c r="C146" s="40" t="s">
        <v>104</v>
      </c>
      <c r="D146" s="15">
        <v>870</v>
      </c>
    </row>
    <row r="147" spans="1:4" x14ac:dyDescent="0.35">
      <c r="A147" s="68" t="s">
        <v>124</v>
      </c>
      <c r="B147" s="68" t="s">
        <v>67</v>
      </c>
      <c r="C147" s="40" t="s">
        <v>127</v>
      </c>
      <c r="D147" s="15">
        <v>600</v>
      </c>
    </row>
    <row r="148" spans="1:4" x14ac:dyDescent="0.35">
      <c r="A148" s="68" t="s">
        <v>124</v>
      </c>
      <c r="B148" s="68" t="s">
        <v>67</v>
      </c>
      <c r="C148" s="40" t="s">
        <v>75</v>
      </c>
      <c r="D148" s="15">
        <v>250</v>
      </c>
    </row>
    <row r="149" spans="1:4" x14ac:dyDescent="0.35">
      <c r="A149" s="68" t="s">
        <v>124</v>
      </c>
      <c r="B149" s="68" t="s">
        <v>67</v>
      </c>
      <c r="C149" s="40" t="s">
        <v>78</v>
      </c>
      <c r="D149" s="15">
        <v>50</v>
      </c>
    </row>
    <row r="150" spans="1:4" x14ac:dyDescent="0.35">
      <c r="A150" s="68" t="s">
        <v>124</v>
      </c>
      <c r="B150" s="68" t="s">
        <v>67</v>
      </c>
      <c r="C150" s="40" t="s">
        <v>90</v>
      </c>
      <c r="D150" s="15">
        <v>250</v>
      </c>
    </row>
    <row r="151" spans="1:4" x14ac:dyDescent="0.35">
      <c r="A151" s="68" t="s">
        <v>124</v>
      </c>
      <c r="B151" s="68" t="s">
        <v>67</v>
      </c>
      <c r="C151" s="40" t="s">
        <v>91</v>
      </c>
      <c r="D151" s="25">
        <v>2750</v>
      </c>
    </row>
    <row r="152" spans="1:4" x14ac:dyDescent="0.35">
      <c r="A152" s="21"/>
      <c r="B152" s="21"/>
      <c r="C152" s="21"/>
      <c r="D152" s="31"/>
    </row>
    <row r="153" spans="1:4" x14ac:dyDescent="0.35">
      <c r="A153" s="68" t="s">
        <v>128</v>
      </c>
      <c r="B153" s="70" t="s">
        <v>66</v>
      </c>
      <c r="C153" s="71"/>
      <c r="D153" s="13">
        <f>D154</f>
        <v>36850</v>
      </c>
    </row>
    <row r="154" spans="1:4" x14ac:dyDescent="0.35">
      <c r="A154" s="68" t="s">
        <v>128</v>
      </c>
      <c r="B154" s="68" t="s">
        <v>67</v>
      </c>
      <c r="C154" s="41" t="s">
        <v>66</v>
      </c>
      <c r="D154" s="14">
        <f>SUM(D155:D160)</f>
        <v>36850</v>
      </c>
    </row>
    <row r="155" spans="1:4" x14ac:dyDescent="0.35">
      <c r="A155" s="68" t="s">
        <v>128</v>
      </c>
      <c r="B155" s="68" t="s">
        <v>67</v>
      </c>
      <c r="C155" s="40" t="s">
        <v>70</v>
      </c>
      <c r="D155" s="15">
        <v>25000</v>
      </c>
    </row>
    <row r="156" spans="1:4" x14ac:dyDescent="0.35">
      <c r="A156" s="68" t="s">
        <v>128</v>
      </c>
      <c r="B156" s="68" t="s">
        <v>67</v>
      </c>
      <c r="C156" s="40" t="s">
        <v>104</v>
      </c>
      <c r="D156" s="15">
        <v>1800</v>
      </c>
    </row>
    <row r="157" spans="1:4" x14ac:dyDescent="0.35">
      <c r="A157" s="68" t="s">
        <v>128</v>
      </c>
      <c r="B157" s="68" t="s">
        <v>67</v>
      </c>
      <c r="C157" s="40" t="s">
        <v>127</v>
      </c>
      <c r="D157" s="15">
        <v>400</v>
      </c>
    </row>
    <row r="158" spans="1:4" x14ac:dyDescent="0.35">
      <c r="A158" s="68" t="s">
        <v>128</v>
      </c>
      <c r="B158" s="68" t="s">
        <v>67</v>
      </c>
      <c r="C158" s="40" t="s">
        <v>75</v>
      </c>
      <c r="D158" s="15">
        <v>500</v>
      </c>
    </row>
    <row r="159" spans="1:4" x14ac:dyDescent="0.35">
      <c r="A159" s="68" t="s">
        <v>128</v>
      </c>
      <c r="B159" s="68" t="s">
        <v>67</v>
      </c>
      <c r="C159" s="40" t="s">
        <v>78</v>
      </c>
      <c r="D159" s="15">
        <v>150</v>
      </c>
    </row>
    <row r="160" spans="1:4" x14ac:dyDescent="0.35">
      <c r="A160" s="68" t="s">
        <v>128</v>
      </c>
      <c r="B160" s="68" t="s">
        <v>67</v>
      </c>
      <c r="C160" s="40" t="s">
        <v>91</v>
      </c>
      <c r="D160" s="25">
        <v>9000</v>
      </c>
    </row>
    <row r="161" spans="1:4" x14ac:dyDescent="0.35">
      <c r="A161" s="20"/>
      <c r="B161" s="20"/>
      <c r="C161" s="43"/>
    </row>
    <row r="162" spans="1:4" x14ac:dyDescent="0.35">
      <c r="A162" s="68" t="s">
        <v>129</v>
      </c>
      <c r="B162" s="70" t="s">
        <v>66</v>
      </c>
      <c r="C162" s="71"/>
      <c r="D162" s="13">
        <f>D163+D165</f>
        <v>27650</v>
      </c>
    </row>
    <row r="163" spans="1:4" x14ac:dyDescent="0.35">
      <c r="A163" s="68"/>
      <c r="B163" s="68" t="s">
        <v>59</v>
      </c>
      <c r="C163" s="41" t="s">
        <v>66</v>
      </c>
      <c r="D163" s="14">
        <f>D164</f>
        <v>-1000</v>
      </c>
    </row>
    <row r="164" spans="1:4" x14ac:dyDescent="0.35">
      <c r="A164" s="68"/>
      <c r="B164" s="68" t="s">
        <v>59</v>
      </c>
      <c r="C164" s="44" t="s">
        <v>130</v>
      </c>
      <c r="D164" s="15">
        <v>-1000</v>
      </c>
    </row>
    <row r="165" spans="1:4" x14ac:dyDescent="0.35">
      <c r="A165" s="68" t="s">
        <v>129</v>
      </c>
      <c r="B165" s="68" t="s">
        <v>67</v>
      </c>
      <c r="C165" s="41" t="s">
        <v>66</v>
      </c>
      <c r="D165" s="14">
        <f>SUM(D166:D170)</f>
        <v>28650</v>
      </c>
    </row>
    <row r="166" spans="1:4" x14ac:dyDescent="0.35">
      <c r="A166" s="68" t="s">
        <v>129</v>
      </c>
      <c r="B166" s="68" t="s">
        <v>67</v>
      </c>
      <c r="C166" s="40" t="s">
        <v>70</v>
      </c>
      <c r="D166" s="15">
        <v>23000</v>
      </c>
    </row>
    <row r="167" spans="1:4" x14ac:dyDescent="0.35">
      <c r="A167" s="68" t="s">
        <v>129</v>
      </c>
      <c r="B167" s="68" t="s">
        <v>67</v>
      </c>
      <c r="C167" s="40" t="s">
        <v>104</v>
      </c>
      <c r="D167" s="15">
        <v>400</v>
      </c>
    </row>
    <row r="168" spans="1:4" x14ac:dyDescent="0.35">
      <c r="A168" s="68" t="s">
        <v>129</v>
      </c>
      <c r="B168" s="68" t="s">
        <v>67</v>
      </c>
      <c r="C168" s="40" t="s">
        <v>75</v>
      </c>
      <c r="D168" s="15">
        <v>150</v>
      </c>
    </row>
    <row r="169" spans="1:4" x14ac:dyDescent="0.35">
      <c r="A169" s="68" t="s">
        <v>129</v>
      </c>
      <c r="B169" s="68" t="s">
        <v>67</v>
      </c>
      <c r="C169" s="40" t="s">
        <v>78</v>
      </c>
      <c r="D169" s="15">
        <v>100</v>
      </c>
    </row>
    <row r="170" spans="1:4" x14ac:dyDescent="0.35">
      <c r="A170" s="68" t="s">
        <v>129</v>
      </c>
      <c r="B170" s="68" t="s">
        <v>67</v>
      </c>
      <c r="C170" s="40" t="s">
        <v>91</v>
      </c>
      <c r="D170" s="17">
        <v>5000</v>
      </c>
    </row>
    <row r="171" spans="1:4" x14ac:dyDescent="0.35">
      <c r="A171" s="20"/>
      <c r="B171" s="20"/>
      <c r="C171" s="43"/>
    </row>
    <row r="172" spans="1:4" x14ac:dyDescent="0.35">
      <c r="A172" s="68" t="s">
        <v>131</v>
      </c>
      <c r="B172" s="70" t="s">
        <v>66</v>
      </c>
      <c r="C172" s="71"/>
      <c r="D172" s="13">
        <f>D173</f>
        <v>1187768.6610824999</v>
      </c>
    </row>
    <row r="173" spans="1:4" x14ac:dyDescent="0.35">
      <c r="A173" s="68" t="s">
        <v>131</v>
      </c>
      <c r="B173" s="68" t="s">
        <v>67</v>
      </c>
      <c r="C173" s="41" t="s">
        <v>66</v>
      </c>
      <c r="D173" s="14">
        <f>SUM(D174:D182)</f>
        <v>1187768.6610824999</v>
      </c>
    </row>
    <row r="174" spans="1:4" x14ac:dyDescent="0.35">
      <c r="A174" s="68" t="s">
        <v>131</v>
      </c>
      <c r="B174" s="68" t="s">
        <v>67</v>
      </c>
      <c r="C174" s="40" t="s">
        <v>68</v>
      </c>
      <c r="D174" s="15">
        <v>964431</v>
      </c>
    </row>
    <row r="175" spans="1:4" x14ac:dyDescent="0.35">
      <c r="A175" s="68" t="s">
        <v>131</v>
      </c>
      <c r="B175" s="68" t="s">
        <v>67</v>
      </c>
      <c r="C175" s="40" t="s">
        <v>70</v>
      </c>
      <c r="D175" s="15">
        <v>21600</v>
      </c>
    </row>
    <row r="176" spans="1:4" x14ac:dyDescent="0.35">
      <c r="A176" s="68" t="s">
        <v>131</v>
      </c>
      <c r="B176" s="68" t="s">
        <v>67</v>
      </c>
      <c r="C176" s="40" t="s">
        <v>75</v>
      </c>
      <c r="D176" s="15">
        <v>13938.75</v>
      </c>
    </row>
    <row r="177" spans="1:4" x14ac:dyDescent="0.35">
      <c r="A177" s="68" t="s">
        <v>131</v>
      </c>
      <c r="B177" s="68" t="s">
        <v>67</v>
      </c>
      <c r="C177" s="40" t="s">
        <v>76</v>
      </c>
      <c r="D177" s="15">
        <v>4800</v>
      </c>
    </row>
    <row r="178" spans="1:4" x14ac:dyDescent="0.35">
      <c r="A178" s="68" t="s">
        <v>131</v>
      </c>
      <c r="B178" s="68" t="s">
        <v>67</v>
      </c>
      <c r="C178" s="40" t="s">
        <v>78</v>
      </c>
      <c r="D178" s="15">
        <v>500</v>
      </c>
    </row>
    <row r="179" spans="1:4" x14ac:dyDescent="0.35">
      <c r="A179" s="68" t="s">
        <v>131</v>
      </c>
      <c r="B179" s="68" t="s">
        <v>67</v>
      </c>
      <c r="C179" s="40" t="s">
        <v>79</v>
      </c>
      <c r="D179" s="15">
        <v>16000</v>
      </c>
    </row>
    <row r="180" spans="1:4" x14ac:dyDescent="0.35">
      <c r="A180" s="68" t="s">
        <v>131</v>
      </c>
      <c r="B180" s="68" t="s">
        <v>67</v>
      </c>
      <c r="C180" s="40" t="s">
        <v>94</v>
      </c>
      <c r="D180" s="15">
        <v>114710.99108250003</v>
      </c>
    </row>
    <row r="181" spans="1:4" x14ac:dyDescent="0.35">
      <c r="A181" s="68" t="s">
        <v>131</v>
      </c>
      <c r="B181" s="68" t="s">
        <v>67</v>
      </c>
      <c r="C181" s="40" t="s">
        <v>84</v>
      </c>
      <c r="D181" s="15">
        <v>2400</v>
      </c>
    </row>
    <row r="182" spans="1:4" x14ac:dyDescent="0.35">
      <c r="A182" s="68" t="s">
        <v>131</v>
      </c>
      <c r="B182" s="68" t="s">
        <v>67</v>
      </c>
      <c r="C182" s="40" t="s">
        <v>90</v>
      </c>
      <c r="D182" s="17">
        <v>49387.92</v>
      </c>
    </row>
    <row r="183" spans="1:4" x14ac:dyDescent="0.35">
      <c r="A183" s="20"/>
      <c r="B183" s="20"/>
      <c r="C183" s="43"/>
    </row>
    <row r="184" spans="1:4" x14ac:dyDescent="0.35">
      <c r="A184" s="68" t="s">
        <v>132</v>
      </c>
      <c r="B184" s="70" t="s">
        <v>66</v>
      </c>
      <c r="C184" s="74"/>
      <c r="D184" s="13">
        <f>D185</f>
        <v>57000</v>
      </c>
    </row>
    <row r="185" spans="1:4" x14ac:dyDescent="0.35">
      <c r="A185" s="68" t="s">
        <v>132</v>
      </c>
      <c r="B185" s="68" t="s">
        <v>67</v>
      </c>
      <c r="C185" s="41" t="s">
        <v>66</v>
      </c>
      <c r="D185" s="14">
        <f>SUM(D186:D201)</f>
        <v>57000</v>
      </c>
    </row>
    <row r="186" spans="1:4" x14ac:dyDescent="0.35">
      <c r="A186" s="68" t="s">
        <v>132</v>
      </c>
      <c r="B186" s="68" t="s">
        <v>67</v>
      </c>
      <c r="C186" s="40" t="s">
        <v>115</v>
      </c>
      <c r="D186" s="15">
        <v>7000</v>
      </c>
    </row>
    <row r="187" spans="1:4" x14ac:dyDescent="0.35">
      <c r="A187" s="68" t="s">
        <v>132</v>
      </c>
      <c r="B187" s="68" t="s">
        <v>67</v>
      </c>
      <c r="C187" s="40" t="s">
        <v>133</v>
      </c>
      <c r="D187" s="15">
        <v>1000</v>
      </c>
    </row>
    <row r="188" spans="1:4" x14ac:dyDescent="0.35">
      <c r="A188" s="68" t="s">
        <v>132</v>
      </c>
      <c r="B188" s="68" t="s">
        <v>67</v>
      </c>
      <c r="C188" s="40" t="s">
        <v>134</v>
      </c>
      <c r="D188" s="15">
        <v>3000</v>
      </c>
    </row>
    <row r="189" spans="1:4" x14ac:dyDescent="0.35">
      <c r="A189" s="68" t="s">
        <v>132</v>
      </c>
      <c r="B189" s="68" t="s">
        <v>67</v>
      </c>
      <c r="C189" s="40" t="s">
        <v>135</v>
      </c>
      <c r="D189" s="15">
        <v>13000</v>
      </c>
    </row>
    <row r="190" spans="1:4" x14ac:dyDescent="0.35">
      <c r="A190" s="68" t="s">
        <v>132</v>
      </c>
      <c r="B190" s="68" t="s">
        <v>67</v>
      </c>
      <c r="C190" s="40" t="s">
        <v>136</v>
      </c>
      <c r="D190" s="15">
        <v>2500</v>
      </c>
    </row>
    <row r="191" spans="1:4" x14ac:dyDescent="0.35">
      <c r="A191" s="68" t="s">
        <v>132</v>
      </c>
      <c r="B191" s="68" t="s">
        <v>67</v>
      </c>
      <c r="C191" s="40" t="s">
        <v>137</v>
      </c>
      <c r="D191" s="15">
        <v>3100</v>
      </c>
    </row>
    <row r="192" spans="1:4" x14ac:dyDescent="0.35">
      <c r="A192" s="68" t="s">
        <v>132</v>
      </c>
      <c r="B192" s="68" t="s">
        <v>67</v>
      </c>
      <c r="C192" s="40" t="s">
        <v>138</v>
      </c>
      <c r="D192" s="15">
        <v>2500</v>
      </c>
    </row>
    <row r="193" spans="1:4" x14ac:dyDescent="0.35">
      <c r="A193" s="68" t="s">
        <v>132</v>
      </c>
      <c r="B193" s="68" t="s">
        <v>67</v>
      </c>
      <c r="C193" s="40" t="s">
        <v>139</v>
      </c>
      <c r="D193" s="15">
        <v>2000</v>
      </c>
    </row>
    <row r="194" spans="1:4" x14ac:dyDescent="0.35">
      <c r="A194" s="68" t="s">
        <v>132</v>
      </c>
      <c r="B194" s="68" t="s">
        <v>67</v>
      </c>
      <c r="C194" s="40" t="s">
        <v>140</v>
      </c>
      <c r="D194" s="15">
        <v>2000</v>
      </c>
    </row>
    <row r="195" spans="1:4" x14ac:dyDescent="0.35">
      <c r="A195" s="68" t="s">
        <v>132</v>
      </c>
      <c r="B195" s="68" t="s">
        <v>67</v>
      </c>
      <c r="C195" s="40" t="s">
        <v>141</v>
      </c>
      <c r="D195" s="15">
        <v>1500</v>
      </c>
    </row>
    <row r="196" spans="1:4" x14ac:dyDescent="0.35">
      <c r="A196" s="68" t="s">
        <v>132</v>
      </c>
      <c r="B196" s="68" t="s">
        <v>67</v>
      </c>
      <c r="C196" s="40" t="s">
        <v>142</v>
      </c>
      <c r="D196" s="15">
        <v>2000</v>
      </c>
    </row>
    <row r="197" spans="1:4" x14ac:dyDescent="0.35">
      <c r="A197" s="68" t="s">
        <v>132</v>
      </c>
      <c r="B197" s="68" t="s">
        <v>67</v>
      </c>
      <c r="C197" s="40" t="s">
        <v>143</v>
      </c>
      <c r="D197" s="15">
        <v>11000</v>
      </c>
    </row>
    <row r="198" spans="1:4" x14ac:dyDescent="0.35">
      <c r="A198" s="68" t="s">
        <v>132</v>
      </c>
      <c r="B198" s="68" t="s">
        <v>67</v>
      </c>
      <c r="C198" s="40" t="s">
        <v>144</v>
      </c>
      <c r="D198" s="15">
        <v>3000</v>
      </c>
    </row>
    <row r="199" spans="1:4" x14ac:dyDescent="0.35">
      <c r="A199" s="68" t="s">
        <v>132</v>
      </c>
      <c r="B199" s="68" t="s">
        <v>67</v>
      </c>
      <c r="C199" s="40" t="s">
        <v>145</v>
      </c>
      <c r="D199" s="15">
        <v>3000</v>
      </c>
    </row>
    <row r="200" spans="1:4" x14ac:dyDescent="0.35">
      <c r="A200" s="68" t="s">
        <v>132</v>
      </c>
      <c r="B200" s="68" t="s">
        <v>67</v>
      </c>
      <c r="C200" s="40" t="s">
        <v>146</v>
      </c>
      <c r="D200" s="15">
        <v>400</v>
      </c>
    </row>
    <row r="201" spans="1:4" x14ac:dyDescent="0.35">
      <c r="A201" s="68" t="s">
        <v>132</v>
      </c>
      <c r="B201" s="68" t="s">
        <v>67</v>
      </c>
      <c r="C201" s="40"/>
      <c r="D201" s="17"/>
    </row>
    <row r="202" spans="1:4" x14ac:dyDescent="0.35">
      <c r="A202" s="20"/>
      <c r="B202" s="20"/>
      <c r="C202" s="43"/>
    </row>
    <row r="203" spans="1:4" x14ac:dyDescent="0.35">
      <c r="A203" s="68" t="s">
        <v>147</v>
      </c>
      <c r="B203" s="70" t="s">
        <v>66</v>
      </c>
      <c r="C203" s="71"/>
      <c r="D203" s="13">
        <f>D204+D207</f>
        <v>262794.71999999997</v>
      </c>
    </row>
    <row r="204" spans="1:4" x14ac:dyDescent="0.35">
      <c r="A204" s="68" t="s">
        <v>147</v>
      </c>
      <c r="B204" s="68" t="s">
        <v>59</v>
      </c>
      <c r="C204" s="41" t="s">
        <v>66</v>
      </c>
      <c r="D204" s="14">
        <f>D205+D206</f>
        <v>-16000</v>
      </c>
    </row>
    <row r="205" spans="1:4" x14ac:dyDescent="0.35">
      <c r="A205" s="68" t="s">
        <v>147</v>
      </c>
      <c r="B205" s="68" t="s">
        <v>59</v>
      </c>
      <c r="C205" s="40" t="s">
        <v>148</v>
      </c>
      <c r="D205" s="15">
        <v>-10000</v>
      </c>
    </row>
    <row r="206" spans="1:4" x14ac:dyDescent="0.35">
      <c r="A206" s="68" t="s">
        <v>147</v>
      </c>
      <c r="B206" s="68" t="s">
        <v>59</v>
      </c>
      <c r="C206" s="40" t="s">
        <v>149</v>
      </c>
      <c r="D206" s="15">
        <v>-6000</v>
      </c>
    </row>
    <row r="207" spans="1:4" x14ac:dyDescent="0.35">
      <c r="A207" s="68" t="s">
        <v>147</v>
      </c>
      <c r="B207" s="68" t="s">
        <v>67</v>
      </c>
      <c r="C207" s="41" t="s">
        <v>66</v>
      </c>
      <c r="D207" s="14">
        <f>SUM(D208:D223)</f>
        <v>278794.71999999997</v>
      </c>
    </row>
    <row r="208" spans="1:4" x14ac:dyDescent="0.35">
      <c r="A208" s="68" t="s">
        <v>147</v>
      </c>
      <c r="B208" s="68" t="s">
        <v>67</v>
      </c>
      <c r="C208" s="40" t="s">
        <v>68</v>
      </c>
      <c r="D208" s="15">
        <v>110362.08</v>
      </c>
    </row>
    <row r="209" spans="1:4" x14ac:dyDescent="0.35">
      <c r="A209" s="68" t="s">
        <v>147</v>
      </c>
      <c r="B209" s="68" t="s">
        <v>67</v>
      </c>
      <c r="C209" s="40" t="s">
        <v>70</v>
      </c>
      <c r="D209" s="15">
        <v>76532.639999999999</v>
      </c>
    </row>
    <row r="210" spans="1:4" x14ac:dyDescent="0.35">
      <c r="A210" s="68" t="s">
        <v>147</v>
      </c>
      <c r="B210" s="68" t="s">
        <v>67</v>
      </c>
      <c r="C210" s="40" t="s">
        <v>74</v>
      </c>
      <c r="D210" s="15">
        <v>5000</v>
      </c>
    </row>
    <row r="211" spans="1:4" x14ac:dyDescent="0.35">
      <c r="A211" s="68" t="s">
        <v>147</v>
      </c>
      <c r="B211" s="68" t="s">
        <v>67</v>
      </c>
      <c r="C211" s="40" t="s">
        <v>150</v>
      </c>
      <c r="D211" s="15">
        <v>100</v>
      </c>
    </row>
    <row r="212" spans="1:4" x14ac:dyDescent="0.35">
      <c r="A212" s="68" t="s">
        <v>147</v>
      </c>
      <c r="B212" s="68" t="s">
        <v>67</v>
      </c>
      <c r="C212" s="40" t="s">
        <v>75</v>
      </c>
      <c r="D212" s="15">
        <v>2000</v>
      </c>
    </row>
    <row r="213" spans="1:4" x14ac:dyDescent="0.35">
      <c r="A213" s="68" t="s">
        <v>147</v>
      </c>
      <c r="B213" s="68" t="s">
        <v>67</v>
      </c>
      <c r="C213" s="40" t="s">
        <v>78</v>
      </c>
      <c r="D213" s="15">
        <v>500</v>
      </c>
    </row>
    <row r="214" spans="1:4" x14ac:dyDescent="0.35">
      <c r="A214" s="68" t="s">
        <v>147</v>
      </c>
      <c r="B214" s="68" t="s">
        <v>67</v>
      </c>
      <c r="C214" s="40" t="s">
        <v>115</v>
      </c>
      <c r="D214" s="15">
        <v>40000</v>
      </c>
    </row>
    <row r="215" spans="1:4" x14ac:dyDescent="0.35">
      <c r="A215" s="68" t="s">
        <v>147</v>
      </c>
      <c r="B215" s="68" t="s">
        <v>67</v>
      </c>
      <c r="C215" s="40" t="s">
        <v>79</v>
      </c>
      <c r="D215" s="15">
        <v>8000</v>
      </c>
    </row>
    <row r="216" spans="1:4" x14ac:dyDescent="0.35">
      <c r="A216" s="68" t="s">
        <v>147</v>
      </c>
      <c r="B216" s="68" t="s">
        <v>67</v>
      </c>
      <c r="C216" s="40" t="s">
        <v>84</v>
      </c>
      <c r="D216" s="15">
        <v>2000</v>
      </c>
    </row>
    <row r="217" spans="1:4" x14ac:dyDescent="0.35">
      <c r="A217" s="68" t="s">
        <v>147</v>
      </c>
      <c r="B217" s="68" t="s">
        <v>67</v>
      </c>
      <c r="C217" s="40" t="s">
        <v>85</v>
      </c>
      <c r="D217" s="15">
        <v>12000</v>
      </c>
    </row>
    <row r="218" spans="1:4" x14ac:dyDescent="0.35">
      <c r="A218" s="68" t="s">
        <v>147</v>
      </c>
      <c r="B218" s="68" t="s">
        <v>67</v>
      </c>
      <c r="C218" s="40" t="s">
        <v>135</v>
      </c>
      <c r="D218" s="15">
        <v>2000</v>
      </c>
    </row>
    <row r="219" spans="1:4" x14ac:dyDescent="0.35">
      <c r="A219" s="68" t="s">
        <v>147</v>
      </c>
      <c r="B219" s="68" t="s">
        <v>67</v>
      </c>
      <c r="C219" s="40" t="s">
        <v>151</v>
      </c>
      <c r="D219" s="15">
        <v>7000</v>
      </c>
    </row>
    <row r="220" spans="1:4" x14ac:dyDescent="0.35">
      <c r="A220" s="68" t="s">
        <v>147</v>
      </c>
      <c r="B220" s="68" t="s">
        <v>67</v>
      </c>
      <c r="C220" s="40" t="s">
        <v>152</v>
      </c>
      <c r="D220" s="15">
        <v>8000</v>
      </c>
    </row>
    <row r="221" spans="1:4" x14ac:dyDescent="0.35">
      <c r="A221" s="68"/>
      <c r="B221" s="68"/>
      <c r="C221" s="40" t="s">
        <v>153</v>
      </c>
      <c r="D221" s="15">
        <v>300</v>
      </c>
    </row>
    <row r="222" spans="1:4" x14ac:dyDescent="0.35">
      <c r="A222" s="68"/>
      <c r="B222" s="68"/>
      <c r="C222" s="40" t="s">
        <v>154</v>
      </c>
      <c r="D222" s="15">
        <v>2000</v>
      </c>
    </row>
    <row r="223" spans="1:4" x14ac:dyDescent="0.35">
      <c r="A223" s="68" t="s">
        <v>147</v>
      </c>
      <c r="B223" s="68" t="s">
        <v>67</v>
      </c>
      <c r="C223" s="40" t="s">
        <v>91</v>
      </c>
      <c r="D223" s="25">
        <v>3000</v>
      </c>
    </row>
    <row r="224" spans="1:4" x14ac:dyDescent="0.35">
      <c r="A224" s="20"/>
      <c r="B224" s="20"/>
      <c r="C224" s="43"/>
    </row>
    <row r="225" spans="1:4" x14ac:dyDescent="0.35">
      <c r="A225" s="68" t="s">
        <v>155</v>
      </c>
      <c r="B225" s="70" t="s">
        <v>66</v>
      </c>
      <c r="C225" s="71"/>
      <c r="D225" s="13">
        <f>D226</f>
        <v>31200</v>
      </c>
    </row>
    <row r="226" spans="1:4" x14ac:dyDescent="0.35">
      <c r="A226" s="68" t="s">
        <v>155</v>
      </c>
      <c r="B226" s="68" t="s">
        <v>67</v>
      </c>
      <c r="C226" s="41" t="s">
        <v>66</v>
      </c>
      <c r="D226" s="14">
        <f>SUM(D227:D232)</f>
        <v>31200</v>
      </c>
    </row>
    <row r="227" spans="1:4" x14ac:dyDescent="0.35">
      <c r="A227" s="68" t="s">
        <v>155</v>
      </c>
      <c r="B227" s="68" t="s">
        <v>67</v>
      </c>
      <c r="C227" s="40" t="s">
        <v>70</v>
      </c>
      <c r="D227" s="15">
        <v>22000</v>
      </c>
    </row>
    <row r="228" spans="1:4" x14ac:dyDescent="0.35">
      <c r="A228" s="68" t="s">
        <v>155</v>
      </c>
      <c r="B228" s="68" t="s">
        <v>67</v>
      </c>
      <c r="C228" s="40" t="s">
        <v>104</v>
      </c>
      <c r="D228" s="15">
        <v>2700</v>
      </c>
    </row>
    <row r="229" spans="1:4" x14ac:dyDescent="0.35">
      <c r="A229" s="68" t="s">
        <v>155</v>
      </c>
      <c r="B229" s="68" t="s">
        <v>67</v>
      </c>
      <c r="C229" s="40" t="s">
        <v>127</v>
      </c>
      <c r="D229" s="15">
        <v>2000</v>
      </c>
    </row>
    <row r="230" spans="1:4" x14ac:dyDescent="0.35">
      <c r="A230" s="68" t="s">
        <v>155</v>
      </c>
      <c r="B230" s="68" t="s">
        <v>67</v>
      </c>
      <c r="C230" s="40" t="s">
        <v>75</v>
      </c>
      <c r="D230" s="15">
        <v>300</v>
      </c>
    </row>
    <row r="231" spans="1:4" x14ac:dyDescent="0.35">
      <c r="A231" s="68" t="s">
        <v>155</v>
      </c>
      <c r="B231" s="68" t="s">
        <v>67</v>
      </c>
      <c r="C231" s="40" t="s">
        <v>78</v>
      </c>
      <c r="D231" s="15">
        <v>200</v>
      </c>
    </row>
    <row r="232" spans="1:4" x14ac:dyDescent="0.35">
      <c r="A232" s="68" t="s">
        <v>155</v>
      </c>
      <c r="B232" s="68" t="s">
        <v>67</v>
      </c>
      <c r="C232" s="40" t="s">
        <v>91</v>
      </c>
      <c r="D232" s="17">
        <v>4000</v>
      </c>
    </row>
    <row r="233" spans="1:4" x14ac:dyDescent="0.35">
      <c r="A233" s="20"/>
      <c r="B233" s="20"/>
      <c r="C233" s="43"/>
    </row>
    <row r="234" spans="1:4" x14ac:dyDescent="0.35">
      <c r="A234" s="68" t="s">
        <v>156</v>
      </c>
      <c r="B234" s="70" t="s">
        <v>66</v>
      </c>
      <c r="C234" s="71"/>
      <c r="D234" s="13">
        <f>D235+D237</f>
        <v>29800</v>
      </c>
    </row>
    <row r="235" spans="1:4" x14ac:dyDescent="0.35">
      <c r="A235" s="68"/>
      <c r="B235" s="68" t="s">
        <v>59</v>
      </c>
      <c r="C235" s="41" t="s">
        <v>66</v>
      </c>
      <c r="D235" s="14">
        <f>D236</f>
        <v>-1000</v>
      </c>
    </row>
    <row r="236" spans="1:4" x14ac:dyDescent="0.35">
      <c r="A236" s="68"/>
      <c r="B236" s="68" t="s">
        <v>59</v>
      </c>
      <c r="C236" s="44" t="s">
        <v>130</v>
      </c>
      <c r="D236" s="32">
        <v>-1000</v>
      </c>
    </row>
    <row r="237" spans="1:4" x14ac:dyDescent="0.35">
      <c r="A237" s="68" t="s">
        <v>156</v>
      </c>
      <c r="B237" s="68" t="s">
        <v>67</v>
      </c>
      <c r="C237" s="41" t="s">
        <v>66</v>
      </c>
      <c r="D237" s="14">
        <f>SUM(D238:D242)</f>
        <v>30800</v>
      </c>
    </row>
    <row r="238" spans="1:4" x14ac:dyDescent="0.35">
      <c r="A238" s="68" t="s">
        <v>156</v>
      </c>
      <c r="B238" s="68" t="s">
        <v>67</v>
      </c>
      <c r="C238" s="40" t="s">
        <v>70</v>
      </c>
      <c r="D238" s="15">
        <v>21000</v>
      </c>
    </row>
    <row r="239" spans="1:4" x14ac:dyDescent="0.35">
      <c r="A239" s="68" t="s">
        <v>156</v>
      </c>
      <c r="B239" s="68" t="s">
        <v>67</v>
      </c>
      <c r="C239" s="40" t="s">
        <v>104</v>
      </c>
      <c r="D239" s="15">
        <v>1300</v>
      </c>
    </row>
    <row r="240" spans="1:4" x14ac:dyDescent="0.35">
      <c r="A240" s="68" t="s">
        <v>156</v>
      </c>
      <c r="B240" s="68" t="s">
        <v>67</v>
      </c>
      <c r="C240" s="40" t="s">
        <v>127</v>
      </c>
      <c r="D240" s="15">
        <v>1000</v>
      </c>
    </row>
    <row r="241" spans="1:4" x14ac:dyDescent="0.35">
      <c r="A241" s="68" t="s">
        <v>156</v>
      </c>
      <c r="B241" s="68" t="s">
        <v>67</v>
      </c>
      <c r="C241" s="40" t="s">
        <v>75</v>
      </c>
      <c r="D241" s="15">
        <v>500</v>
      </c>
    </row>
    <row r="242" spans="1:4" x14ac:dyDescent="0.35">
      <c r="A242" s="68" t="s">
        <v>156</v>
      </c>
      <c r="B242" s="68" t="s">
        <v>67</v>
      </c>
      <c r="C242" s="40" t="s">
        <v>91</v>
      </c>
      <c r="D242" s="25">
        <v>7000</v>
      </c>
    </row>
    <row r="243" spans="1:4" x14ac:dyDescent="0.35">
      <c r="A243" s="20"/>
      <c r="B243" s="20"/>
      <c r="C243" s="43"/>
    </row>
    <row r="244" spans="1:4" x14ac:dyDescent="0.35">
      <c r="A244" s="68" t="s">
        <v>157</v>
      </c>
      <c r="B244" s="70" t="s">
        <v>66</v>
      </c>
      <c r="C244" s="71"/>
      <c r="D244" s="13">
        <f>D245</f>
        <v>6200</v>
      </c>
    </row>
    <row r="245" spans="1:4" x14ac:dyDescent="0.35">
      <c r="A245" s="68" t="s">
        <v>157</v>
      </c>
      <c r="B245" s="68" t="s">
        <v>67</v>
      </c>
      <c r="C245" s="41" t="s">
        <v>66</v>
      </c>
      <c r="D245" s="14">
        <f>SUM(D246:D248)</f>
        <v>6200</v>
      </c>
    </row>
    <row r="246" spans="1:4" x14ac:dyDescent="0.35">
      <c r="A246" s="68" t="s">
        <v>157</v>
      </c>
      <c r="B246" s="68" t="s">
        <v>67</v>
      </c>
      <c r="C246" s="40" t="s">
        <v>75</v>
      </c>
      <c r="D246" s="15">
        <v>200</v>
      </c>
    </row>
    <row r="247" spans="1:4" x14ac:dyDescent="0.35">
      <c r="A247" s="68" t="s">
        <v>157</v>
      </c>
      <c r="B247" s="68" t="s">
        <v>67</v>
      </c>
      <c r="C247" s="40" t="s">
        <v>79</v>
      </c>
      <c r="D247" s="15">
        <v>4000</v>
      </c>
    </row>
    <row r="248" spans="1:4" x14ac:dyDescent="0.35">
      <c r="A248" s="68" t="s">
        <v>157</v>
      </c>
      <c r="B248" s="68" t="s">
        <v>67</v>
      </c>
      <c r="C248" s="40" t="s">
        <v>91</v>
      </c>
      <c r="D248" s="25">
        <v>2000</v>
      </c>
    </row>
    <row r="249" spans="1:4" x14ac:dyDescent="0.35">
      <c r="A249" s="20"/>
      <c r="B249" s="20"/>
      <c r="C249" s="43"/>
    </row>
    <row r="250" spans="1:4" x14ac:dyDescent="0.35">
      <c r="A250" s="68" t="s">
        <v>158</v>
      </c>
      <c r="B250" s="70" t="s">
        <v>66</v>
      </c>
      <c r="C250" s="71"/>
      <c r="D250" s="13">
        <f>D251</f>
        <v>147987.66</v>
      </c>
    </row>
    <row r="251" spans="1:4" x14ac:dyDescent="0.35">
      <c r="A251" s="68" t="s">
        <v>158</v>
      </c>
      <c r="B251" s="68" t="s">
        <v>67</v>
      </c>
      <c r="C251" s="41" t="s">
        <v>66</v>
      </c>
      <c r="D251" s="14">
        <f>SUM(D252:D254)</f>
        <v>147987.66</v>
      </c>
    </row>
    <row r="252" spans="1:4" x14ac:dyDescent="0.35">
      <c r="A252" s="68" t="s">
        <v>158</v>
      </c>
      <c r="B252" s="68" t="s">
        <v>67</v>
      </c>
      <c r="C252" s="40" t="s">
        <v>79</v>
      </c>
      <c r="D252" s="15">
        <v>24000</v>
      </c>
    </row>
    <row r="253" spans="1:4" x14ac:dyDescent="0.35">
      <c r="A253" s="68"/>
      <c r="B253" s="68"/>
      <c r="C253" s="40" t="s">
        <v>80</v>
      </c>
      <c r="D253" s="15">
        <v>121487.66</v>
      </c>
    </row>
    <row r="254" spans="1:4" x14ac:dyDescent="0.35">
      <c r="A254" s="68" t="s">
        <v>158</v>
      </c>
      <c r="B254" s="68" t="s">
        <v>67</v>
      </c>
      <c r="C254" s="40" t="s">
        <v>91</v>
      </c>
      <c r="D254" s="25">
        <v>2500</v>
      </c>
    </row>
    <row r="255" spans="1:4" x14ac:dyDescent="0.35">
      <c r="A255" s="20"/>
      <c r="B255" s="20"/>
      <c r="C255" s="43"/>
    </row>
    <row r="256" spans="1:4" x14ac:dyDescent="0.35">
      <c r="A256" s="68" t="s">
        <v>159</v>
      </c>
      <c r="B256" s="70" t="s">
        <v>66</v>
      </c>
      <c r="C256" s="71"/>
      <c r="D256" s="13">
        <f>D257</f>
        <v>94499.18</v>
      </c>
    </row>
    <row r="257" spans="1:4" x14ac:dyDescent="0.35">
      <c r="A257" s="68" t="s">
        <v>159</v>
      </c>
      <c r="B257" s="68" t="s">
        <v>67</v>
      </c>
      <c r="C257" s="41" t="s">
        <v>66</v>
      </c>
      <c r="D257" s="14">
        <f>SUM(D258:D265)</f>
        <v>94499.18</v>
      </c>
    </row>
    <row r="258" spans="1:4" x14ac:dyDescent="0.35">
      <c r="A258" s="68" t="s">
        <v>159</v>
      </c>
      <c r="B258" s="68" t="s">
        <v>67</v>
      </c>
      <c r="C258" s="40" t="s">
        <v>68</v>
      </c>
      <c r="D258" s="15">
        <v>74899.179999999993</v>
      </c>
    </row>
    <row r="259" spans="1:4" x14ac:dyDescent="0.35">
      <c r="A259" s="68" t="s">
        <v>159</v>
      </c>
      <c r="B259" s="68" t="s">
        <v>67</v>
      </c>
      <c r="C259" s="40" t="s">
        <v>75</v>
      </c>
      <c r="D259" s="15">
        <v>100</v>
      </c>
    </row>
    <row r="260" spans="1:4" x14ac:dyDescent="0.35">
      <c r="A260" s="68" t="s">
        <v>159</v>
      </c>
      <c r="B260" s="68" t="s">
        <v>67</v>
      </c>
      <c r="C260" s="40" t="s">
        <v>78</v>
      </c>
      <c r="D260" s="15">
        <v>1500</v>
      </c>
    </row>
    <row r="261" spans="1:4" x14ac:dyDescent="0.35">
      <c r="A261" s="68" t="s">
        <v>159</v>
      </c>
      <c r="B261" s="68" t="s">
        <v>67</v>
      </c>
      <c r="C261" s="40" t="s">
        <v>79</v>
      </c>
      <c r="D261" s="15">
        <v>4000</v>
      </c>
    </row>
    <row r="262" spans="1:4" x14ac:dyDescent="0.35">
      <c r="A262" s="68" t="s">
        <v>159</v>
      </c>
      <c r="B262" s="68" t="s">
        <v>67</v>
      </c>
      <c r="C262" s="40" t="s">
        <v>83</v>
      </c>
      <c r="D262" s="15">
        <v>10000</v>
      </c>
    </row>
    <row r="263" spans="1:4" x14ac:dyDescent="0.35">
      <c r="A263" s="68" t="s">
        <v>159</v>
      </c>
      <c r="B263" s="68" t="s">
        <v>67</v>
      </c>
      <c r="C263" s="40" t="s">
        <v>160</v>
      </c>
      <c r="D263" s="15">
        <v>1000</v>
      </c>
    </row>
    <row r="264" spans="1:4" x14ac:dyDescent="0.35">
      <c r="A264" s="68" t="s">
        <v>159</v>
      </c>
      <c r="B264" s="68" t="s">
        <v>67</v>
      </c>
      <c r="C264" s="40" t="s">
        <v>91</v>
      </c>
      <c r="D264" s="15">
        <v>1000</v>
      </c>
    </row>
    <row r="265" spans="1:4" x14ac:dyDescent="0.35">
      <c r="A265" s="68" t="s">
        <v>159</v>
      </c>
      <c r="B265" s="68" t="s">
        <v>67</v>
      </c>
      <c r="C265" s="40" t="s">
        <v>97</v>
      </c>
      <c r="D265" s="25">
        <v>2000</v>
      </c>
    </row>
    <row r="266" spans="1:4" x14ac:dyDescent="0.35">
      <c r="A266" s="20"/>
      <c r="B266" s="20"/>
      <c r="C266" s="43"/>
    </row>
    <row r="267" spans="1:4" x14ac:dyDescent="0.35">
      <c r="A267" s="68" t="s">
        <v>161</v>
      </c>
      <c r="B267" s="70" t="s">
        <v>66</v>
      </c>
      <c r="C267" s="71"/>
      <c r="D267" s="13">
        <f>D268</f>
        <v>40800</v>
      </c>
    </row>
    <row r="268" spans="1:4" x14ac:dyDescent="0.35">
      <c r="A268" s="68" t="s">
        <v>161</v>
      </c>
      <c r="B268" s="68" t="s">
        <v>67</v>
      </c>
      <c r="C268" s="41" t="s">
        <v>66</v>
      </c>
      <c r="D268" s="14">
        <f>SUM(D269:D274)</f>
        <v>40800</v>
      </c>
    </row>
    <row r="269" spans="1:4" x14ac:dyDescent="0.35">
      <c r="A269" s="68" t="s">
        <v>161</v>
      </c>
      <c r="B269" s="68" t="s">
        <v>67</v>
      </c>
      <c r="C269" s="40" t="s">
        <v>70</v>
      </c>
      <c r="D269" s="15">
        <v>26000</v>
      </c>
    </row>
    <row r="270" spans="1:4" x14ac:dyDescent="0.35">
      <c r="A270" s="68" t="s">
        <v>161</v>
      </c>
      <c r="B270" s="68" t="s">
        <v>67</v>
      </c>
      <c r="C270" s="40" t="s">
        <v>104</v>
      </c>
      <c r="D270" s="15">
        <v>2400</v>
      </c>
    </row>
    <row r="271" spans="1:4" x14ac:dyDescent="0.35">
      <c r="A271" s="68" t="s">
        <v>161</v>
      </c>
      <c r="B271" s="68" t="s">
        <v>67</v>
      </c>
      <c r="C271" s="40" t="s">
        <v>127</v>
      </c>
      <c r="D271" s="15">
        <v>800</v>
      </c>
    </row>
    <row r="272" spans="1:4" x14ac:dyDescent="0.35">
      <c r="A272" s="68" t="s">
        <v>161</v>
      </c>
      <c r="B272" s="68" t="s">
        <v>67</v>
      </c>
      <c r="C272" s="40" t="s">
        <v>75</v>
      </c>
      <c r="D272" s="15">
        <v>300</v>
      </c>
    </row>
    <row r="273" spans="1:5" x14ac:dyDescent="0.35">
      <c r="A273" s="68" t="s">
        <v>161</v>
      </c>
      <c r="B273" s="68" t="s">
        <v>67</v>
      </c>
      <c r="C273" s="40" t="s">
        <v>78</v>
      </c>
      <c r="D273" s="15">
        <v>300</v>
      </c>
    </row>
    <row r="274" spans="1:5" x14ac:dyDescent="0.35">
      <c r="A274" s="68" t="s">
        <v>161</v>
      </c>
      <c r="B274" s="68" t="s">
        <v>67</v>
      </c>
      <c r="C274" s="40" t="s">
        <v>91</v>
      </c>
      <c r="D274" s="17">
        <v>11000</v>
      </c>
    </row>
    <row r="275" spans="1:5" x14ac:dyDescent="0.35">
      <c r="A275" s="20"/>
      <c r="B275" s="20"/>
      <c r="C275" s="43"/>
    </row>
    <row r="276" spans="1:5" x14ac:dyDescent="0.35">
      <c r="A276" s="68" t="s">
        <v>162</v>
      </c>
      <c r="B276" s="70" t="s">
        <v>66</v>
      </c>
      <c r="C276" s="71"/>
      <c r="D276" s="13">
        <f>D277</f>
        <v>7000</v>
      </c>
    </row>
    <row r="277" spans="1:5" x14ac:dyDescent="0.35">
      <c r="A277" s="68" t="s">
        <v>162</v>
      </c>
      <c r="B277" s="68" t="s">
        <v>67</v>
      </c>
      <c r="C277" s="41" t="s">
        <v>66</v>
      </c>
      <c r="D277" s="14">
        <f>SUM(D278:D282)</f>
        <v>7000</v>
      </c>
    </row>
    <row r="278" spans="1:5" x14ac:dyDescent="0.35">
      <c r="A278" s="68" t="s">
        <v>162</v>
      </c>
      <c r="B278" s="68" t="s">
        <v>67</v>
      </c>
      <c r="C278" s="40" t="s">
        <v>75</v>
      </c>
      <c r="D278" s="15">
        <v>500</v>
      </c>
    </row>
    <row r="279" spans="1:5" x14ac:dyDescent="0.35">
      <c r="A279" s="68" t="s">
        <v>162</v>
      </c>
      <c r="B279" s="68" t="s">
        <v>67</v>
      </c>
      <c r="C279" s="40" t="s">
        <v>78</v>
      </c>
      <c r="D279" s="15">
        <v>200</v>
      </c>
    </row>
    <row r="280" spans="1:5" x14ac:dyDescent="0.35">
      <c r="A280" s="68" t="s">
        <v>162</v>
      </c>
      <c r="B280" s="68" t="s">
        <v>67</v>
      </c>
      <c r="C280" s="40" t="s">
        <v>79</v>
      </c>
      <c r="D280" s="15">
        <v>3000</v>
      </c>
    </row>
    <row r="281" spans="1:5" x14ac:dyDescent="0.35">
      <c r="A281" s="68" t="s">
        <v>162</v>
      </c>
      <c r="B281" s="68" t="s">
        <v>67</v>
      </c>
      <c r="C281" s="40" t="s">
        <v>84</v>
      </c>
      <c r="D281" s="15">
        <v>1800</v>
      </c>
    </row>
    <row r="282" spans="1:5" x14ac:dyDescent="0.35">
      <c r="A282" s="68" t="s">
        <v>162</v>
      </c>
      <c r="B282" s="68" t="s">
        <v>67</v>
      </c>
      <c r="C282" s="40" t="s">
        <v>91</v>
      </c>
      <c r="D282" s="17">
        <v>1500</v>
      </c>
    </row>
    <row r="283" spans="1:5" x14ac:dyDescent="0.35">
      <c r="A283" s="20"/>
      <c r="B283" s="20"/>
      <c r="C283" s="43"/>
    </row>
    <row r="284" spans="1:5" x14ac:dyDescent="0.35">
      <c r="A284" s="68" t="s">
        <v>163</v>
      </c>
      <c r="B284" s="70" t="s">
        <v>66</v>
      </c>
      <c r="C284" s="71"/>
      <c r="D284" s="13">
        <f>D288+D285</f>
        <v>349400</v>
      </c>
      <c r="E284" s="19"/>
    </row>
    <row r="285" spans="1:5" x14ac:dyDescent="0.35">
      <c r="A285" s="68" t="s">
        <v>163</v>
      </c>
      <c r="B285" s="68" t="s">
        <v>59</v>
      </c>
      <c r="C285" s="41" t="s">
        <v>66</v>
      </c>
      <c r="D285" s="14">
        <f>SUM(D286:D287)</f>
        <v>-60000</v>
      </c>
    </row>
    <row r="286" spans="1:5" x14ac:dyDescent="0.35">
      <c r="A286" s="68" t="s">
        <v>163</v>
      </c>
      <c r="B286" s="68" t="s">
        <v>59</v>
      </c>
      <c r="C286" s="44" t="s">
        <v>164</v>
      </c>
      <c r="D286" s="15">
        <v>-20000</v>
      </c>
    </row>
    <row r="287" spans="1:5" x14ac:dyDescent="0.35">
      <c r="A287" s="68" t="s">
        <v>163</v>
      </c>
      <c r="B287" s="68" t="s">
        <v>59</v>
      </c>
      <c r="C287" s="40" t="s">
        <v>130</v>
      </c>
      <c r="D287" s="15">
        <v>-40000</v>
      </c>
    </row>
    <row r="288" spans="1:5" x14ac:dyDescent="0.35">
      <c r="A288" s="68" t="s">
        <v>163</v>
      </c>
      <c r="B288" s="68" t="s">
        <v>67</v>
      </c>
      <c r="C288" s="41" t="s">
        <v>66</v>
      </c>
      <c r="D288" s="14">
        <f>SUM(D289:D297)</f>
        <v>409400</v>
      </c>
    </row>
    <row r="289" spans="1:4" x14ac:dyDescent="0.35">
      <c r="A289" s="68"/>
      <c r="B289" s="68"/>
      <c r="C289" s="40" t="s">
        <v>165</v>
      </c>
      <c r="D289" s="15">
        <v>360000</v>
      </c>
    </row>
    <row r="290" spans="1:4" x14ac:dyDescent="0.35">
      <c r="A290" s="68" t="s">
        <v>163</v>
      </c>
      <c r="B290" s="68" t="s">
        <v>67</v>
      </c>
      <c r="C290" s="40" t="s">
        <v>166</v>
      </c>
      <c r="D290" s="15">
        <v>1500</v>
      </c>
    </row>
    <row r="291" spans="1:4" x14ac:dyDescent="0.35">
      <c r="A291" s="68" t="s">
        <v>163</v>
      </c>
      <c r="B291" s="68" t="s">
        <v>67</v>
      </c>
      <c r="C291" s="40" t="s">
        <v>70</v>
      </c>
      <c r="D291" s="15">
        <v>40000</v>
      </c>
    </row>
    <row r="292" spans="1:4" x14ac:dyDescent="0.35">
      <c r="A292" s="68" t="s">
        <v>163</v>
      </c>
      <c r="B292" s="68" t="s">
        <v>67</v>
      </c>
      <c r="C292" s="40" t="s">
        <v>104</v>
      </c>
      <c r="D292" s="15">
        <v>1400</v>
      </c>
    </row>
    <row r="293" spans="1:4" x14ac:dyDescent="0.35">
      <c r="A293" s="68" t="s">
        <v>163</v>
      </c>
      <c r="B293" s="68" t="s">
        <v>67</v>
      </c>
      <c r="C293" s="40" t="s">
        <v>75</v>
      </c>
      <c r="D293" s="15">
        <v>600</v>
      </c>
    </row>
    <row r="294" spans="1:4" x14ac:dyDescent="0.35">
      <c r="A294" s="68" t="s">
        <v>163</v>
      </c>
      <c r="B294" s="68" t="s">
        <v>67</v>
      </c>
      <c r="C294" s="40" t="s">
        <v>78</v>
      </c>
      <c r="D294" s="15">
        <v>500</v>
      </c>
    </row>
    <row r="295" spans="1:4" x14ac:dyDescent="0.35">
      <c r="A295" s="68" t="s">
        <v>163</v>
      </c>
      <c r="B295" s="68" t="s">
        <v>67</v>
      </c>
      <c r="C295" s="40" t="s">
        <v>79</v>
      </c>
      <c r="D295" s="15">
        <v>5000</v>
      </c>
    </row>
    <row r="296" spans="1:4" x14ac:dyDescent="0.35">
      <c r="A296" s="68" t="s">
        <v>163</v>
      </c>
      <c r="B296" s="68" t="s">
        <v>67</v>
      </c>
      <c r="C296" s="40" t="s">
        <v>167</v>
      </c>
      <c r="D296" s="15">
        <v>400</v>
      </c>
    </row>
    <row r="297" spans="1:4" x14ac:dyDescent="0.35">
      <c r="A297" s="68" t="s">
        <v>163</v>
      </c>
      <c r="B297" s="68" t="s">
        <v>67</v>
      </c>
      <c r="C297" s="40"/>
      <c r="D297" s="17"/>
    </row>
    <row r="298" spans="1:4" x14ac:dyDescent="0.35">
      <c r="A298" s="20"/>
      <c r="B298" s="20"/>
      <c r="C298" s="43"/>
    </row>
    <row r="299" spans="1:4" x14ac:dyDescent="0.35">
      <c r="A299" s="68" t="s">
        <v>168</v>
      </c>
      <c r="B299" s="70" t="s">
        <v>66</v>
      </c>
      <c r="C299" s="71"/>
      <c r="D299" s="13">
        <f>D300</f>
        <v>77999.179999999993</v>
      </c>
    </row>
    <row r="300" spans="1:4" x14ac:dyDescent="0.35">
      <c r="A300" s="68" t="s">
        <v>169</v>
      </c>
      <c r="B300" s="68" t="s">
        <v>67</v>
      </c>
      <c r="C300" s="41" t="s">
        <v>66</v>
      </c>
      <c r="D300" s="14">
        <f>SUM(D301:D304)</f>
        <v>77999.179999999993</v>
      </c>
    </row>
    <row r="301" spans="1:4" x14ac:dyDescent="0.35">
      <c r="A301" s="68" t="s">
        <v>169</v>
      </c>
      <c r="B301" s="68" t="s">
        <v>67</v>
      </c>
      <c r="C301" s="40" t="s">
        <v>68</v>
      </c>
      <c r="D301" s="15">
        <v>74899.179999999993</v>
      </c>
    </row>
    <row r="302" spans="1:4" x14ac:dyDescent="0.35">
      <c r="A302" s="68" t="s">
        <v>169</v>
      </c>
      <c r="B302" s="68" t="s">
        <v>67</v>
      </c>
      <c r="C302" s="40" t="s">
        <v>79</v>
      </c>
      <c r="D302" s="15">
        <v>100</v>
      </c>
    </row>
    <row r="303" spans="1:4" x14ac:dyDescent="0.35">
      <c r="A303" s="68" t="s">
        <v>169</v>
      </c>
      <c r="B303" s="68" t="s">
        <v>67</v>
      </c>
      <c r="C303" s="40" t="s">
        <v>160</v>
      </c>
      <c r="D303" s="15">
        <v>1000</v>
      </c>
    </row>
    <row r="304" spans="1:4" x14ac:dyDescent="0.35">
      <c r="A304" s="68" t="s">
        <v>169</v>
      </c>
      <c r="B304" s="68" t="s">
        <v>67</v>
      </c>
      <c r="C304" s="40" t="s">
        <v>97</v>
      </c>
      <c r="D304" s="17">
        <v>2000</v>
      </c>
    </row>
    <row r="305" spans="1:4" x14ac:dyDescent="0.35">
      <c r="A305" s="20"/>
      <c r="B305" s="45"/>
      <c r="C305" s="46"/>
    </row>
    <row r="306" spans="1:4" x14ac:dyDescent="0.35">
      <c r="A306" s="28" t="s">
        <v>170</v>
      </c>
      <c r="B306" s="72" t="s">
        <v>66</v>
      </c>
      <c r="C306" s="71"/>
      <c r="D306" s="13">
        <f>D307</f>
        <v>79999.179999999993</v>
      </c>
    </row>
    <row r="307" spans="1:4" x14ac:dyDescent="0.35">
      <c r="A307" s="1"/>
      <c r="B307" s="73" t="s">
        <v>67</v>
      </c>
      <c r="C307" s="41" t="s">
        <v>66</v>
      </c>
      <c r="D307" s="14">
        <f>SUM(D308:D313)</f>
        <v>79999.179999999993</v>
      </c>
    </row>
    <row r="308" spans="1:4" x14ac:dyDescent="0.35">
      <c r="A308" s="1"/>
      <c r="B308" s="73" t="s">
        <v>67</v>
      </c>
      <c r="C308" s="40" t="s">
        <v>68</v>
      </c>
      <c r="D308" s="15">
        <v>74899.179999999993</v>
      </c>
    </row>
    <row r="309" spans="1:4" x14ac:dyDescent="0.35">
      <c r="A309" s="1"/>
      <c r="B309" s="73" t="s">
        <v>67</v>
      </c>
      <c r="C309" s="40" t="s">
        <v>75</v>
      </c>
      <c r="D309" s="15">
        <v>100</v>
      </c>
    </row>
    <row r="310" spans="1:4" x14ac:dyDescent="0.35">
      <c r="A310" s="1"/>
      <c r="B310" s="73" t="s">
        <v>67</v>
      </c>
      <c r="C310" s="40" t="s">
        <v>78</v>
      </c>
      <c r="D310" s="15">
        <v>1500</v>
      </c>
    </row>
    <row r="311" spans="1:4" x14ac:dyDescent="0.35">
      <c r="A311" s="1"/>
      <c r="B311" s="73" t="s">
        <v>67</v>
      </c>
      <c r="C311" s="40" t="s">
        <v>79</v>
      </c>
      <c r="D311" s="15">
        <v>2000</v>
      </c>
    </row>
    <row r="312" spans="1:4" x14ac:dyDescent="0.35">
      <c r="A312" s="1"/>
      <c r="B312" s="47"/>
      <c r="C312" s="40" t="s">
        <v>171</v>
      </c>
      <c r="D312" s="15">
        <v>1000</v>
      </c>
    </row>
    <row r="313" spans="1:4" x14ac:dyDescent="0.35">
      <c r="A313" s="1"/>
      <c r="B313" s="48"/>
      <c r="C313" s="49" t="s">
        <v>97</v>
      </c>
      <c r="D313" s="25">
        <v>500</v>
      </c>
    </row>
    <row r="314" spans="1:4" x14ac:dyDescent="0.35">
      <c r="A314" s="1"/>
      <c r="B314" s="1"/>
      <c r="C314" s="40"/>
    </row>
    <row r="315" spans="1:4" x14ac:dyDescent="0.35">
      <c r="A315" s="68" t="s">
        <v>172</v>
      </c>
      <c r="B315" s="70" t="s">
        <v>66</v>
      </c>
      <c r="C315" s="71"/>
      <c r="D315" s="13">
        <f>D316</f>
        <v>42225</v>
      </c>
    </row>
    <row r="316" spans="1:4" x14ac:dyDescent="0.35">
      <c r="A316" s="68" t="s">
        <v>172</v>
      </c>
      <c r="B316" s="68" t="s">
        <v>67</v>
      </c>
      <c r="C316" s="41" t="s">
        <v>66</v>
      </c>
      <c r="D316" s="14">
        <f>SUM(D317:D322)</f>
        <v>42225</v>
      </c>
    </row>
    <row r="317" spans="1:4" x14ac:dyDescent="0.35">
      <c r="A317" s="68" t="s">
        <v>172</v>
      </c>
      <c r="B317" s="68" t="s">
        <v>67</v>
      </c>
      <c r="C317" s="40" t="s">
        <v>70</v>
      </c>
      <c r="D317" s="15">
        <v>28225</v>
      </c>
    </row>
    <row r="318" spans="1:4" x14ac:dyDescent="0.35">
      <c r="A318" s="68" t="s">
        <v>172</v>
      </c>
      <c r="B318" s="68" t="s">
        <v>67</v>
      </c>
      <c r="C318" s="40" t="s">
        <v>104</v>
      </c>
      <c r="D318" s="15">
        <v>1800</v>
      </c>
    </row>
    <row r="319" spans="1:4" x14ac:dyDescent="0.35">
      <c r="A319" s="68" t="s">
        <v>172</v>
      </c>
      <c r="B319" s="68" t="s">
        <v>67</v>
      </c>
      <c r="C319" s="40" t="s">
        <v>127</v>
      </c>
      <c r="D319" s="15">
        <v>500</v>
      </c>
    </row>
    <row r="320" spans="1:4" x14ac:dyDescent="0.35">
      <c r="A320" s="68" t="s">
        <v>172</v>
      </c>
      <c r="B320" s="68" t="s">
        <v>67</v>
      </c>
      <c r="C320" s="40" t="s">
        <v>75</v>
      </c>
      <c r="D320" s="15">
        <v>300</v>
      </c>
    </row>
    <row r="321" spans="1:6" x14ac:dyDescent="0.35">
      <c r="A321" s="68" t="s">
        <v>172</v>
      </c>
      <c r="B321" s="68" t="s">
        <v>67</v>
      </c>
      <c r="C321" s="40" t="s">
        <v>78</v>
      </c>
      <c r="D321" s="15">
        <v>400</v>
      </c>
    </row>
    <row r="322" spans="1:6" x14ac:dyDescent="0.35">
      <c r="A322" s="68" t="s">
        <v>172</v>
      </c>
      <c r="B322" s="68" t="s">
        <v>67</v>
      </c>
      <c r="C322" s="40" t="s">
        <v>91</v>
      </c>
      <c r="D322" s="17">
        <v>11000</v>
      </c>
    </row>
    <row r="323" spans="1:6" x14ac:dyDescent="0.35">
      <c r="A323" s="20"/>
      <c r="B323" s="20"/>
      <c r="C323" s="43"/>
    </row>
    <row r="324" spans="1:6" x14ac:dyDescent="0.35">
      <c r="A324" s="68" t="s">
        <v>173</v>
      </c>
      <c r="B324" s="70" t="s">
        <v>66</v>
      </c>
      <c r="C324" s="71"/>
      <c r="D324" s="13">
        <f>D325+D327</f>
        <v>11560</v>
      </c>
    </row>
    <row r="325" spans="1:6" x14ac:dyDescent="0.35">
      <c r="A325" s="68" t="s">
        <v>173</v>
      </c>
      <c r="B325" s="68" t="s">
        <v>59</v>
      </c>
      <c r="C325" s="41" t="s">
        <v>66</v>
      </c>
      <c r="D325" s="14">
        <f>D326</f>
        <v>-12000</v>
      </c>
    </row>
    <row r="326" spans="1:6" x14ac:dyDescent="0.35">
      <c r="A326" s="68" t="s">
        <v>173</v>
      </c>
      <c r="B326" s="68" t="s">
        <v>59</v>
      </c>
      <c r="C326" s="40" t="s">
        <v>100</v>
      </c>
      <c r="D326" s="15">
        <v>-12000</v>
      </c>
    </row>
    <row r="327" spans="1:6" x14ac:dyDescent="0.35">
      <c r="A327" s="68" t="s">
        <v>173</v>
      </c>
      <c r="B327" s="68" t="s">
        <v>67</v>
      </c>
      <c r="C327" s="41" t="s">
        <v>66</v>
      </c>
      <c r="D327" s="14">
        <f>SUM(D328:D334)</f>
        <v>23560</v>
      </c>
    </row>
    <row r="328" spans="1:6" x14ac:dyDescent="0.35">
      <c r="A328" s="68" t="s">
        <v>173</v>
      </c>
      <c r="B328" s="68" t="s">
        <v>67</v>
      </c>
      <c r="C328" s="40" t="s">
        <v>70</v>
      </c>
      <c r="D328" s="15">
        <v>20000</v>
      </c>
    </row>
    <row r="329" spans="1:6" x14ac:dyDescent="0.35">
      <c r="A329" s="68" t="s">
        <v>173</v>
      </c>
      <c r="B329" s="68" t="s">
        <v>67</v>
      </c>
      <c r="C329" s="40" t="s">
        <v>104</v>
      </c>
      <c r="D329" s="15">
        <v>360</v>
      </c>
    </row>
    <row r="330" spans="1:6" x14ac:dyDescent="0.35">
      <c r="A330" s="68" t="s">
        <v>173</v>
      </c>
      <c r="B330" s="68" t="s">
        <v>67</v>
      </c>
      <c r="C330" s="40" t="s">
        <v>75</v>
      </c>
      <c r="D330" s="15">
        <v>500</v>
      </c>
    </row>
    <row r="331" spans="1:6" x14ac:dyDescent="0.35">
      <c r="A331" s="68" t="s">
        <v>173</v>
      </c>
      <c r="B331" s="68" t="s">
        <v>67</v>
      </c>
      <c r="C331" s="40" t="s">
        <v>88</v>
      </c>
      <c r="D331" s="15">
        <v>700</v>
      </c>
    </row>
    <row r="332" spans="1:6" x14ac:dyDescent="0.35">
      <c r="A332" s="68"/>
      <c r="B332" s="68"/>
      <c r="C332" s="40" t="s">
        <v>91</v>
      </c>
      <c r="D332" s="15">
        <v>2000</v>
      </c>
    </row>
    <row r="333" spans="1:6" x14ac:dyDescent="0.35">
      <c r="A333" s="69" t="s">
        <v>173</v>
      </c>
      <c r="B333" s="69" t="s">
        <v>67</v>
      </c>
      <c r="C333" s="49"/>
      <c r="D333" s="17"/>
    </row>
    <row r="334" spans="1:6" x14ac:dyDescent="0.35">
      <c r="A334" s="1"/>
      <c r="B334" s="1"/>
      <c r="C334" s="44"/>
      <c r="D334" s="15"/>
    </row>
    <row r="335" spans="1:6" ht="15" thickBot="1" x14ac:dyDescent="0.4">
      <c r="A335" s="50" t="s">
        <v>174</v>
      </c>
      <c r="B335" s="50"/>
      <c r="C335" s="50"/>
      <c r="D335" s="34">
        <f>D324+D315+D299+D306+D284+D276+D267+D256+D250+D244+D234+D225+D203+D184+D172+D162+D153+D140+D134+D126+D117+D106+D94+D85+D80+D75+D67+D54+D40+D37</f>
        <v>-50268.058917500544</v>
      </c>
      <c r="E335" s="33" t="s">
        <v>175</v>
      </c>
      <c r="F335" s="19"/>
    </row>
  </sheetData>
  <mergeCells count="95">
    <mergeCell ref="A40:A52"/>
    <mergeCell ref="B40:C40"/>
    <mergeCell ref="B41:B52"/>
    <mergeCell ref="A1:C1"/>
    <mergeCell ref="A4:A37"/>
    <mergeCell ref="B4:B10"/>
    <mergeCell ref="B11:B36"/>
    <mergeCell ref="B37:C37"/>
    <mergeCell ref="A94:A104"/>
    <mergeCell ref="B94:C94"/>
    <mergeCell ref="B95:B104"/>
    <mergeCell ref="A54:A65"/>
    <mergeCell ref="B54:C54"/>
    <mergeCell ref="B55:B57"/>
    <mergeCell ref="B58:B59"/>
    <mergeCell ref="B60:B65"/>
    <mergeCell ref="A67:A73"/>
    <mergeCell ref="B67:C67"/>
    <mergeCell ref="B68:B73"/>
    <mergeCell ref="B75:C75"/>
    <mergeCell ref="B80:C80"/>
    <mergeCell ref="A85:A92"/>
    <mergeCell ref="B85:C85"/>
    <mergeCell ref="B86:B92"/>
    <mergeCell ref="A106:A115"/>
    <mergeCell ref="B106:C106"/>
    <mergeCell ref="B107:B115"/>
    <mergeCell ref="A117:A124"/>
    <mergeCell ref="B117:C117"/>
    <mergeCell ref="B118:B124"/>
    <mergeCell ref="A126:A132"/>
    <mergeCell ref="B126:C126"/>
    <mergeCell ref="B127:B132"/>
    <mergeCell ref="A134:A138"/>
    <mergeCell ref="B134:C134"/>
    <mergeCell ref="B135:B138"/>
    <mergeCell ref="A140:A151"/>
    <mergeCell ref="B140:C140"/>
    <mergeCell ref="B141:B142"/>
    <mergeCell ref="B143:B151"/>
    <mergeCell ref="A153:A160"/>
    <mergeCell ref="B153:C153"/>
    <mergeCell ref="B154:B160"/>
    <mergeCell ref="A162:A170"/>
    <mergeCell ref="B162:C162"/>
    <mergeCell ref="B163:B164"/>
    <mergeCell ref="B165:B170"/>
    <mergeCell ref="A172:A182"/>
    <mergeCell ref="B172:C172"/>
    <mergeCell ref="B173:B182"/>
    <mergeCell ref="A184:A201"/>
    <mergeCell ref="B184:C184"/>
    <mergeCell ref="B185:B201"/>
    <mergeCell ref="A203:A223"/>
    <mergeCell ref="B203:C203"/>
    <mergeCell ref="B204:B206"/>
    <mergeCell ref="B207:B223"/>
    <mergeCell ref="A225:A232"/>
    <mergeCell ref="B225:C225"/>
    <mergeCell ref="B226:B232"/>
    <mergeCell ref="A234:A242"/>
    <mergeCell ref="B234:C234"/>
    <mergeCell ref="B235:B236"/>
    <mergeCell ref="B237:B242"/>
    <mergeCell ref="A244:A248"/>
    <mergeCell ref="B244:C244"/>
    <mergeCell ref="B245:B248"/>
    <mergeCell ref="A250:A254"/>
    <mergeCell ref="B250:C250"/>
    <mergeCell ref="B251:B254"/>
    <mergeCell ref="A256:A265"/>
    <mergeCell ref="B256:C256"/>
    <mergeCell ref="B257:B265"/>
    <mergeCell ref="A267:A274"/>
    <mergeCell ref="B267:C267"/>
    <mergeCell ref="B268:B274"/>
    <mergeCell ref="A276:A282"/>
    <mergeCell ref="B276:C276"/>
    <mergeCell ref="B277:B282"/>
    <mergeCell ref="A284:A297"/>
    <mergeCell ref="B284:C284"/>
    <mergeCell ref="B285:B287"/>
    <mergeCell ref="B288:B297"/>
    <mergeCell ref="A299:A304"/>
    <mergeCell ref="B299:C299"/>
    <mergeCell ref="B300:B304"/>
    <mergeCell ref="A315:A322"/>
    <mergeCell ref="B315:C315"/>
    <mergeCell ref="B316:B322"/>
    <mergeCell ref="A324:A333"/>
    <mergeCell ref="B324:C324"/>
    <mergeCell ref="B325:B326"/>
    <mergeCell ref="B327:B333"/>
    <mergeCell ref="B306:C306"/>
    <mergeCell ref="B307:B3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E679A-660C-449A-8B77-23F363A80278}">
  <dimension ref="A2:L29"/>
  <sheetViews>
    <sheetView tabSelected="1" workbookViewId="0">
      <selection activeCell="R10" sqref="R10"/>
    </sheetView>
  </sheetViews>
  <sheetFormatPr defaultRowHeight="14.5" x14ac:dyDescent="0.35"/>
  <cols>
    <col min="7" max="7" width="12.1796875" bestFit="1" customWidth="1"/>
  </cols>
  <sheetData>
    <row r="2" spans="1:12" ht="23.5" x14ac:dyDescent="0.55000000000000004">
      <c r="A2" s="82" t="s">
        <v>177</v>
      </c>
      <c r="B2" s="83"/>
    </row>
    <row r="3" spans="1:12" ht="18.5" x14ac:dyDescent="0.45">
      <c r="A3" s="84" t="s">
        <v>178</v>
      </c>
      <c r="B3" s="85"/>
    </row>
    <row r="4" spans="1:12" ht="16" x14ac:dyDescent="0.4">
      <c r="A4" s="83"/>
      <c r="B4" s="83"/>
    </row>
    <row r="5" spans="1:12" ht="18.5" x14ac:dyDescent="0.45">
      <c r="A5" s="91"/>
      <c r="B5" s="86" t="s">
        <v>179</v>
      </c>
    </row>
    <row r="6" spans="1:12" ht="16" x14ac:dyDescent="0.4">
      <c r="A6" s="83"/>
      <c r="B6" s="83"/>
    </row>
    <row r="7" spans="1:12" ht="16" x14ac:dyDescent="0.4">
      <c r="A7" s="83"/>
      <c r="B7" s="83"/>
    </row>
    <row r="8" spans="1:12" ht="18.5" x14ac:dyDescent="0.45">
      <c r="A8" s="87" t="s">
        <v>180</v>
      </c>
      <c r="B8" s="88" t="s">
        <v>54</v>
      </c>
      <c r="C8" s="3"/>
      <c r="D8" s="3"/>
      <c r="E8" s="3"/>
      <c r="F8" s="3"/>
      <c r="G8" s="88" t="s">
        <v>66</v>
      </c>
      <c r="H8" s="93" t="s">
        <v>203</v>
      </c>
      <c r="I8" s="92"/>
      <c r="J8" s="92"/>
      <c r="K8" s="92"/>
      <c r="L8" s="92"/>
    </row>
    <row r="9" spans="1:12" ht="18.5" x14ac:dyDescent="0.45">
      <c r="A9" s="96" t="s">
        <v>201</v>
      </c>
      <c r="B9" s="97"/>
      <c r="C9" s="94"/>
      <c r="D9" s="94"/>
      <c r="E9" s="94"/>
      <c r="F9" s="94"/>
      <c r="G9" s="97"/>
      <c r="H9" s="98"/>
      <c r="I9" s="97"/>
      <c r="J9" s="97"/>
      <c r="K9" s="97"/>
      <c r="L9" s="97"/>
    </row>
    <row r="10" spans="1:12" ht="16" x14ac:dyDescent="0.4">
      <c r="A10" s="89">
        <v>5000</v>
      </c>
      <c r="B10" s="85" t="s">
        <v>181</v>
      </c>
      <c r="G10" s="95">
        <v>-342515.18</v>
      </c>
      <c r="H10" s="8" t="s">
        <v>196</v>
      </c>
      <c r="I10" s="94"/>
      <c r="J10" s="94"/>
      <c r="K10" s="94"/>
      <c r="L10" s="94"/>
    </row>
    <row r="11" spans="1:12" ht="16" x14ac:dyDescent="0.4">
      <c r="A11" s="89">
        <v>5010</v>
      </c>
      <c r="B11" s="85" t="s">
        <v>182</v>
      </c>
      <c r="G11" s="95">
        <v>-21000</v>
      </c>
      <c r="H11" s="8"/>
      <c r="I11" s="94"/>
      <c r="J11" s="94"/>
      <c r="K11" s="94"/>
      <c r="L11" s="94"/>
    </row>
    <row r="12" spans="1:12" ht="16" x14ac:dyDescent="0.4">
      <c r="A12" s="89"/>
      <c r="B12" s="85"/>
      <c r="G12" s="99">
        <f>SUM(G10:G11)</f>
        <v>-363515.18</v>
      </c>
      <c r="H12" s="8"/>
      <c r="I12" s="94"/>
      <c r="J12" s="94"/>
      <c r="K12" s="94"/>
      <c r="L12" s="94"/>
    </row>
    <row r="13" spans="1:12" ht="16" x14ac:dyDescent="0.4">
      <c r="A13" s="89" t="s">
        <v>202</v>
      </c>
      <c r="B13" s="85"/>
      <c r="G13" s="95"/>
      <c r="H13" s="8"/>
      <c r="I13" s="94"/>
      <c r="J13" s="94"/>
      <c r="K13" s="94"/>
      <c r="L13" s="94"/>
    </row>
    <row r="14" spans="1:12" ht="16" x14ac:dyDescent="0.4">
      <c r="A14" s="89">
        <v>6000</v>
      </c>
      <c r="B14" s="85" t="s">
        <v>183</v>
      </c>
      <c r="G14" s="95">
        <v>44500</v>
      </c>
      <c r="H14" s="8" t="s">
        <v>197</v>
      </c>
      <c r="I14" s="94"/>
      <c r="J14" s="94"/>
      <c r="K14" s="94"/>
      <c r="L14" s="94"/>
    </row>
    <row r="15" spans="1:12" ht="16" x14ac:dyDescent="0.4">
      <c r="A15" s="89">
        <v>6070</v>
      </c>
      <c r="B15" s="85" t="s">
        <v>184</v>
      </c>
      <c r="G15" s="95">
        <v>5300</v>
      </c>
      <c r="H15" s="8"/>
      <c r="I15" s="94"/>
      <c r="J15" s="94"/>
      <c r="K15" s="94"/>
      <c r="L15" s="94"/>
    </row>
    <row r="16" spans="1:12" ht="16" x14ac:dyDescent="0.4">
      <c r="A16" s="89">
        <v>6100</v>
      </c>
      <c r="B16" s="85" t="s">
        <v>185</v>
      </c>
      <c r="G16" s="95">
        <v>1500</v>
      </c>
      <c r="H16" s="8" t="s">
        <v>198</v>
      </c>
      <c r="I16" s="94"/>
      <c r="J16" s="94"/>
      <c r="K16" s="94"/>
      <c r="L16" s="94"/>
    </row>
    <row r="17" spans="1:12" ht="16" x14ac:dyDescent="0.4">
      <c r="A17" s="89">
        <v>6200</v>
      </c>
      <c r="B17" s="85" t="s">
        <v>186</v>
      </c>
      <c r="G17" s="95">
        <v>130328.79</v>
      </c>
      <c r="H17" s="8" t="s">
        <v>199</v>
      </c>
      <c r="I17" s="94"/>
      <c r="J17" s="94"/>
      <c r="K17" s="94"/>
      <c r="L17" s="94"/>
    </row>
    <row r="18" spans="1:12" ht="16" x14ac:dyDescent="0.4">
      <c r="A18" s="89">
        <v>6205</v>
      </c>
      <c r="B18" s="85" t="s">
        <v>187</v>
      </c>
      <c r="G18" s="95">
        <v>147886.98000000001</v>
      </c>
      <c r="H18" s="8"/>
      <c r="I18" s="94"/>
      <c r="J18" s="94"/>
      <c r="K18" s="94"/>
      <c r="L18" s="94"/>
    </row>
    <row r="19" spans="1:12" ht="16" x14ac:dyDescent="0.4">
      <c r="A19" s="89">
        <v>6250</v>
      </c>
      <c r="B19" s="85" t="s">
        <v>188</v>
      </c>
      <c r="G19" s="95">
        <v>9600</v>
      </c>
      <c r="H19" s="8"/>
      <c r="I19" s="94"/>
      <c r="J19" s="94"/>
      <c r="K19" s="94"/>
      <c r="L19" s="94"/>
    </row>
    <row r="20" spans="1:12" ht="16" x14ac:dyDescent="0.4">
      <c r="A20" s="89">
        <v>6260</v>
      </c>
      <c r="B20" s="85" t="s">
        <v>189</v>
      </c>
      <c r="G20" s="95">
        <v>2250</v>
      </c>
      <c r="H20" s="8"/>
      <c r="I20" s="94"/>
      <c r="J20" s="94"/>
      <c r="K20" s="94"/>
      <c r="L20" s="94"/>
    </row>
    <row r="21" spans="1:12" ht="16" x14ac:dyDescent="0.4">
      <c r="A21" s="89">
        <v>6300</v>
      </c>
      <c r="B21" s="85" t="s">
        <v>190</v>
      </c>
      <c r="G21" s="95">
        <v>2350</v>
      </c>
      <c r="H21" s="8"/>
      <c r="I21" s="94"/>
      <c r="J21" s="94"/>
      <c r="K21" s="94"/>
      <c r="L21" s="94"/>
    </row>
    <row r="22" spans="1:12" ht="16" x14ac:dyDescent="0.4">
      <c r="A22" s="89">
        <v>6400</v>
      </c>
      <c r="B22" s="85" t="s">
        <v>191</v>
      </c>
      <c r="G22" s="95">
        <v>5000</v>
      </c>
      <c r="H22" s="8"/>
      <c r="I22" s="94"/>
      <c r="J22" s="94"/>
      <c r="K22" s="94"/>
      <c r="L22" s="94"/>
    </row>
    <row r="23" spans="1:12" ht="16" x14ac:dyDescent="0.4">
      <c r="A23" s="89">
        <v>6500</v>
      </c>
      <c r="B23" s="85" t="s">
        <v>192</v>
      </c>
      <c r="G23" s="95">
        <v>6000</v>
      </c>
      <c r="H23" s="8" t="s">
        <v>200</v>
      </c>
      <c r="I23" s="94"/>
      <c r="J23" s="94"/>
      <c r="K23" s="94"/>
      <c r="L23" s="94"/>
    </row>
    <row r="24" spans="1:12" ht="16" x14ac:dyDescent="0.4">
      <c r="A24" s="89">
        <v>6700</v>
      </c>
      <c r="B24" s="85" t="s">
        <v>193</v>
      </c>
      <c r="G24" s="95">
        <v>800</v>
      </c>
      <c r="H24" s="8"/>
      <c r="I24" s="94"/>
      <c r="J24" s="94"/>
      <c r="K24" s="94"/>
      <c r="L24" s="94"/>
    </row>
    <row r="25" spans="1:12" ht="16" x14ac:dyDescent="0.4">
      <c r="A25" s="89">
        <v>6800</v>
      </c>
      <c r="B25" s="85" t="s">
        <v>194</v>
      </c>
      <c r="G25" s="95">
        <v>8000</v>
      </c>
      <c r="H25" s="8"/>
      <c r="I25" s="94"/>
      <c r="J25" s="94"/>
      <c r="K25" s="94"/>
      <c r="L25" s="94"/>
    </row>
    <row r="26" spans="1:12" ht="16" x14ac:dyDescent="0.4">
      <c r="A26" s="83"/>
      <c r="B26" s="83"/>
      <c r="G26" s="99">
        <f>SUM(G14:G25)</f>
        <v>363515.77</v>
      </c>
      <c r="H26" s="8"/>
      <c r="I26" s="94"/>
      <c r="J26" s="94"/>
      <c r="K26" s="94"/>
      <c r="L26" s="94"/>
    </row>
    <row r="27" spans="1:12" ht="16" x14ac:dyDescent="0.4">
      <c r="A27" s="83"/>
      <c r="B27" s="83"/>
      <c r="G27" s="100"/>
      <c r="H27" s="8"/>
      <c r="I27" s="94"/>
      <c r="J27" s="94"/>
      <c r="K27" s="94"/>
      <c r="L27" s="94"/>
    </row>
    <row r="28" spans="1:12" ht="16.5" thickBot="1" x14ac:dyDescent="0.45">
      <c r="A28" s="90"/>
      <c r="B28" s="90" t="s">
        <v>195</v>
      </c>
      <c r="G28" s="101">
        <v>0.58999999999650754</v>
      </c>
      <c r="H28" s="8"/>
      <c r="I28" s="94"/>
      <c r="J28" s="94"/>
      <c r="K28" s="94"/>
      <c r="L28" s="94"/>
    </row>
    <row r="29" spans="1:12" ht="15" thickTop="1" x14ac:dyDescent="0.35"/>
  </sheetData>
  <mergeCells count="1">
    <mergeCell ref="H8:L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Budget overview</vt:lpstr>
      <vt:lpstr>ANNUAL PLAN</vt:lpstr>
      <vt:lpstr>WUSA BUDGET</vt:lpstr>
      <vt:lpstr>PUBLICATIONS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Narayan Chatterjee</dc:creator>
  <cp:keywords/>
  <dc:description/>
  <cp:lastModifiedBy>Suzanne Burdett</cp:lastModifiedBy>
  <cp:revision/>
  <dcterms:created xsi:type="dcterms:W3CDTF">2026-07-10T13:46:28Z</dcterms:created>
  <dcterms:modified xsi:type="dcterms:W3CDTF">2026-07-21T16:37:29Z</dcterms:modified>
  <cp:category/>
  <cp:contentStatus/>
</cp:coreProperties>
</file>