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eds-my.sharepoint.com/personal/sburdett_wusa_ca/Documents/Documents/Accounting/Budget/2025-26/"/>
    </mc:Choice>
  </mc:AlternateContent>
  <xr:revisionPtr revIDLastSave="285" documentId="8_{F26CB9D8-E323-4AF0-8304-A20EC56B28C9}" xr6:coauthVersionLast="47" xr6:coauthVersionMax="47" xr10:uidLastSave="{53F2DB6B-C29D-4034-847F-EE81323A447E}"/>
  <bookViews>
    <workbookView xWindow="-120" yWindow="-120" windowWidth="29040" windowHeight="15720" xr2:uid="{00000000-000D-0000-FFFF-FFFF00000000}"/>
  </bookViews>
  <sheets>
    <sheet name="Process summary" sheetId="10" r:id="rId1"/>
    <sheet name="Annual Plan" sheetId="11" r:id="rId2"/>
    <sheet name="WUSA BUDGET" sheetId="1" r:id="rId3"/>
    <sheet name="Orientation" sheetId="12" r:id="rId4"/>
    <sheet name="Publications" sheetId="9" r:id="rId5"/>
  </sheets>
  <definedNames>
    <definedName name="OLE_LINK1" localSheetId="0">'Process summary'!$A$3</definedName>
    <definedName name="OLE_LINK2" localSheetId="0">'Process summary'!$A$29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2" l="1"/>
  <c r="D6" i="12"/>
  <c r="D4" i="12"/>
  <c r="D36" i="1" l="1"/>
  <c r="D5" i="1"/>
  <c r="D9" i="1" s="1"/>
  <c r="D41" i="1"/>
  <c r="D40" i="1" s="1"/>
  <c r="D55" i="1"/>
  <c r="D58" i="1"/>
  <c r="D60" i="1"/>
  <c r="D68" i="1"/>
  <c r="D67" i="1" s="1"/>
  <c r="D37" i="1" l="1"/>
  <c r="D54" i="1"/>
  <c r="D81" i="1"/>
  <c r="D80" i="1" s="1"/>
  <c r="D16" i="9" l="1"/>
  <c r="D17" i="9" s="1"/>
  <c r="D5" i="9"/>
  <c r="D174" i="1" l="1"/>
  <c r="D173" i="1" s="1"/>
  <c r="D302" i="1"/>
  <c r="D301" i="1" s="1"/>
  <c r="D259" i="1"/>
  <c r="D258" i="1" s="1"/>
  <c r="D320" i="1"/>
  <c r="D237" i="1"/>
  <c r="D235" i="1"/>
  <c r="D136" i="1"/>
  <c r="D135" i="1" s="1"/>
  <c r="D109" i="1"/>
  <c r="D108" i="1" s="1"/>
  <c r="D246" i="1"/>
  <c r="D245" i="1" s="1"/>
  <c r="D76" i="1"/>
  <c r="D75" i="1" s="1"/>
  <c r="D318" i="1"/>
  <c r="D270" i="1"/>
  <c r="D269" i="1" s="1"/>
  <c r="D226" i="1"/>
  <c r="D225" i="1" s="1"/>
  <c r="D309" i="1"/>
  <c r="D308" i="1" s="1"/>
  <c r="D166" i="1"/>
  <c r="D164" i="1"/>
  <c r="D155" i="1"/>
  <c r="D154" i="1" s="1"/>
  <c r="D144" i="1"/>
  <c r="D142" i="1"/>
  <c r="D146" i="1"/>
  <c r="D279" i="1"/>
  <c r="D278" i="1" s="1"/>
  <c r="D86" i="1"/>
  <c r="D85" i="1" s="1"/>
  <c r="D287" i="1"/>
  <c r="D290" i="1"/>
  <c r="D119" i="1"/>
  <c r="D118" i="1" s="1"/>
  <c r="D254" i="1"/>
  <c r="D253" i="1" s="1"/>
  <c r="D128" i="1"/>
  <c r="D127" i="1" s="1"/>
  <c r="D186" i="1"/>
  <c r="D185" i="1" s="1"/>
  <c r="D97" i="1"/>
  <c r="D96" i="1" s="1"/>
  <c r="D208" i="1"/>
  <c r="D205" i="1"/>
  <c r="D234" i="1" l="1"/>
  <c r="D317" i="1"/>
  <c r="D141" i="1"/>
  <c r="D163" i="1"/>
  <c r="D204" i="1"/>
  <c r="D286" i="1"/>
  <c r="D329" i="1" l="1"/>
</calcChain>
</file>

<file path=xl/sharedStrings.xml><?xml version="1.0" encoding="utf-8"?>
<sst xmlns="http://schemas.openxmlformats.org/spreadsheetml/2006/main" count="951" uniqueCount="167">
  <si>
    <t>Budget Name</t>
  </si>
  <si>
    <t>Name</t>
  </si>
  <si>
    <t>Account Category</t>
  </si>
  <si>
    <t>Account Name</t>
  </si>
  <si>
    <t>APPROVED BUDGET</t>
  </si>
  <si>
    <t>ADVOCACY MANAGER</t>
  </si>
  <si>
    <t>Total</t>
  </si>
  <si>
    <t>3-Expense</t>
  </si>
  <si>
    <t>64010 - SALARIES WAGES F/T</t>
  </si>
  <si>
    <t>64040 - SALARIES WAGES P/T</t>
  </si>
  <si>
    <t>65090 - GENERAL OFFICE/COMPUTER SUPPLY</t>
  </si>
  <si>
    <t>66010 - ENTERTAINMENT/PROMO/MEETING</t>
  </si>
  <si>
    <t>66030 - CONFERENCE/TRAVEL/PROFESSIONAL DEV</t>
  </si>
  <si>
    <t>66060 - SUBSCRIPTIONS</t>
  </si>
  <si>
    <t>66110 - OWNERSHIP CONSULTATION</t>
  </si>
  <si>
    <t>66120 - MEMBER/STUDENT RESEARCH</t>
  </si>
  <si>
    <t>70010 - SPECIAL PROJECT EXPENSE</t>
  </si>
  <si>
    <t>70020 - DISCRETIONARY ALLOWANCE</t>
  </si>
  <si>
    <t>BIKE CENTRE</t>
  </si>
  <si>
    <t>1-Income</t>
  </si>
  <si>
    <t>51010 - SALES</t>
  </si>
  <si>
    <t>51100 - EQUIPMENT RENTAL</t>
  </si>
  <si>
    <t>2-Cost of Goods Sold</t>
  </si>
  <si>
    <t>62390 - PARTS</t>
  </si>
  <si>
    <t>64080 - VOLUNTEER RECOGNITION</t>
  </si>
  <si>
    <t>68040 - CREDIT CARD CHGS</t>
  </si>
  <si>
    <t>BOARD OF DIRECTORS</t>
  </si>
  <si>
    <t>64070 - HONORARIA</t>
  </si>
  <si>
    <t>66040 - ONBOARDING/TRANSITION</t>
  </si>
  <si>
    <t>CAPS-Centre for Academic Policy Support</t>
  </si>
  <si>
    <t>67060 - ACADEMIC EXPENSES</t>
  </si>
  <si>
    <t>CLUBS MANAGER</t>
  </si>
  <si>
    <t>65110 - BBQ SUPPLIES</t>
  </si>
  <si>
    <t>67040 - STAFF RELATIONS</t>
  </si>
  <si>
    <t>COMMUNICATIONS</t>
  </si>
  <si>
    <t>65080 - PRINTING/GRAPHIC</t>
  </si>
  <si>
    <t>66020 - PROMO ITEMS - Marketing</t>
  </si>
  <si>
    <t>66050 - MEMBERSHIPS</t>
  </si>
  <si>
    <t>50040 - SPONSORSHIP</t>
  </si>
  <si>
    <t>DIR OF COMMERCIAL OPERATIONS</t>
  </si>
  <si>
    <t>65150 - AUTO</t>
  </si>
  <si>
    <t>68080 - MISCELLANEOUS</t>
  </si>
  <si>
    <t>DIRECTOR, STUDENT ENGAGEMENT</t>
  </si>
  <si>
    <t>DIRECTOR OF CAMPUS LIFE</t>
  </si>
  <si>
    <t>DIRECTOR OF COMMS &amp; SR</t>
  </si>
  <si>
    <t>ELECTIONS</t>
  </si>
  <si>
    <t>FOOD SUPPORT SERVICE</t>
  </si>
  <si>
    <t>50030 - DONATIONS</t>
  </si>
  <si>
    <t>62040 - FOOD</t>
  </si>
  <si>
    <t>64090 - VOLUNTEER TRAINING</t>
  </si>
  <si>
    <t>GLOW</t>
  </si>
  <si>
    <t>INTL AND CAN STUDENT NETWORK</t>
  </si>
  <si>
    <t>51280 - EVENT REVENUE</t>
  </si>
  <si>
    <t>IT DEPARTMENT</t>
  </si>
  <si>
    <t>65010 - TELEPHONE</t>
  </si>
  <si>
    <t>65170 - REPAIR MAINTENANCE</t>
  </si>
  <si>
    <t>68100 - DEPRECIATION AND AMORTIZATION</t>
  </si>
  <si>
    <t>MARKETING - CAMPUS LIFE</t>
  </si>
  <si>
    <t>67100 - ADVERTISING - SERVICES</t>
  </si>
  <si>
    <t>67105 - ADVERTISING - CLUBS</t>
  </si>
  <si>
    <t>67110 - ADVERTISING - EVENTS</t>
  </si>
  <si>
    <t>67220 - ADVERTISING - WOMEN S CENTRE</t>
  </si>
  <si>
    <t>67230 - ADVERTISING - GLOW</t>
  </si>
  <si>
    <t>67250 - ADVERTISING - FOOD BANK</t>
  </si>
  <si>
    <t>67260 - ADVERTISING - OCC</t>
  </si>
  <si>
    <t>67270 - ADVERTISING - ICSN</t>
  </si>
  <si>
    <t>67300 - ADVERTISING - BIKE CENTRE</t>
  </si>
  <si>
    <t>67305 - ADVERTISING - THRIFT STORE</t>
  </si>
  <si>
    <t>67310 - ADVERTISING - WELCOME WEEK</t>
  </si>
  <si>
    <t>67360 - ADVERTISING - MATES</t>
  </si>
  <si>
    <t>67540 - ADVERTISING - RAISE</t>
  </si>
  <si>
    <t>67550 - ADVERTISING - CAPS</t>
  </si>
  <si>
    <t>67080 - ADVERTISING</t>
  </si>
  <si>
    <t>MARKETING GENERAL</t>
  </si>
  <si>
    <t>50090 - ADVERTISING</t>
  </si>
  <si>
    <t>50110 - POSTER RUNS</t>
  </si>
  <si>
    <t>67370 - ADVERTISING - ADVOCACY</t>
  </si>
  <si>
    <t>67380 - ADVERTISING - ELECTIONS</t>
  </si>
  <si>
    <t>67511 - ADVERTISING - GENERAL MEETINGS/TOWN HALLS</t>
  </si>
  <si>
    <t>MATES</t>
  </si>
  <si>
    <t>OFF-CAMPUS COMMUNITY</t>
  </si>
  <si>
    <t>61280 - EVENT EXPENSE</t>
  </si>
  <si>
    <t>ORIENTATION - OPERATION</t>
  </si>
  <si>
    <t>OUSA</t>
  </si>
  <si>
    <t>PRESIDENT</t>
  </si>
  <si>
    <t>65020 - CELL PHONE</t>
  </si>
  <si>
    <t>66100 - CONSULTANT</t>
  </si>
  <si>
    <t>RAISE</t>
  </si>
  <si>
    <t>SERVICES MANAGER</t>
  </si>
  <si>
    <t>SPECIAL EVENTS - PROGRAMMING</t>
  </si>
  <si>
    <t>62020 - UNIFORMS</t>
  </si>
  <si>
    <t>VICE PRESIDENT</t>
  </si>
  <si>
    <t>WOMENS CENTRE</t>
  </si>
  <si>
    <t>WUSA THRIFT</t>
  </si>
  <si>
    <t>61310 - WUSA Thrift expenses</t>
  </si>
  <si>
    <t>68100 - AMORTIZATION</t>
  </si>
  <si>
    <t>GRAND TOTAL</t>
  </si>
  <si>
    <t>BUDGET</t>
  </si>
  <si>
    <t>Student Publications</t>
  </si>
  <si>
    <t>5000 - STUDENT FEES</t>
  </si>
  <si>
    <t>General</t>
  </si>
  <si>
    <t>5010 - SALES - Advertising</t>
  </si>
  <si>
    <t>6000 - PRINTING/OFFICE EXPENSE</t>
  </si>
  <si>
    <t>6070 - MARKETING AND EVENTS</t>
  </si>
  <si>
    <t>6100 - SPONSORSHIPS</t>
  </si>
  <si>
    <t>6200 - SALARIES/PAYROLL EXPENSE</t>
  </si>
  <si>
    <t>6250 - PROFESSIONAL DEVELOPMENT/STAFF EXPENSES</t>
  </si>
  <si>
    <t>6300 - MEMBERSHIP FEES</t>
  </si>
  <si>
    <t>6400 - TELEPHONE EXPENSES</t>
  </si>
  <si>
    <t>6500 - INSURANCE EXPENSE</t>
  </si>
  <si>
    <t>6700 - WEBSITE EXPENSES</t>
  </si>
  <si>
    <t>6800 - OTHER EXPENSES</t>
  </si>
  <si>
    <t>WUSA 2026</t>
  </si>
  <si>
    <t>DIRECTOR, OPERATIONS AND DEVELOPMENT</t>
  </si>
  <si>
    <t>2025/26</t>
  </si>
  <si>
    <t xml:space="preserve"> </t>
  </si>
  <si>
    <t>CASA</t>
  </si>
  <si>
    <t xml:space="preserve">Total </t>
  </si>
  <si>
    <t>00000 - SUBSIDY</t>
  </si>
  <si>
    <t>67508 - ADVERTISING - OUSA/CASA CAMPAIGNS</t>
  </si>
  <si>
    <t>SUMMARY GOALS:</t>
  </si>
  <si>
    <t>GENERAL</t>
  </si>
  <si>
    <t>50050 - STUDENT FEES</t>
  </si>
  <si>
    <t>50160 - FUND ACCOUNT ADMINISTRATIVE COSTS</t>
  </si>
  <si>
    <t>50180 - INTEREST INCOME</t>
  </si>
  <si>
    <t>50200 - UNREALIZED INVESTMENT INCOME (LOSS)</t>
  </si>
  <si>
    <t>62790 - INVENTORY ADJUSTMENT</t>
  </si>
  <si>
    <t>64020 - SALARIES WAGES F/T SERVICE</t>
  </si>
  <si>
    <t>64040 - SALARIES WAGES P/T-Payroll</t>
  </si>
  <si>
    <t>65030 - INSURANCE</t>
  </si>
  <si>
    <t>65060 - POSTAGE SHIPPING</t>
  </si>
  <si>
    <t>65070 - PHOTOCOPYING</t>
  </si>
  <si>
    <t>65190 - JANITORIAL</t>
  </si>
  <si>
    <t>66080 - AUDITOR</t>
  </si>
  <si>
    <t>66090 - LAWYER</t>
  </si>
  <si>
    <t>68010 - BANK CHARGES</t>
  </si>
  <si>
    <t>68015 - INVESTMENT COSTS</t>
  </si>
  <si>
    <t>3.  Complete report including recommendations on Athletics Fee motion AGM March 2023</t>
  </si>
  <si>
    <t>6.  Next Generation SLC Room Booking Systems</t>
  </si>
  <si>
    <t>7.  Conduct a trial of the Walksafe program and present recommendations to Board for consideration</t>
  </si>
  <si>
    <t>4.  Student Groups System Administrative Improvements - expanding clubs administrative  improvements to other WUSA affiliated student groups</t>
  </si>
  <si>
    <t>1.  Receive UW approval for Lounge Plan project - finalize direction and approvals</t>
  </si>
  <si>
    <t>5.  Implementation of WUSA's Indigenous Action Plan</t>
  </si>
  <si>
    <t>8. Work with UW to create a map of on-campus tunnels -  motion AMM March 2025</t>
  </si>
  <si>
    <t>1.  Affordability</t>
  </si>
  <si>
    <t>2.  Co-op and Employment</t>
  </si>
  <si>
    <t>3.  Mental Health and Wellness</t>
  </si>
  <si>
    <t>4.  Academics/Quality of Education</t>
  </si>
  <si>
    <t>10. Review WUSA's governance structure  and identify opportunities to enhance how we engage in student advocacy</t>
  </si>
  <si>
    <t>9.  Bombshelter - interim delivery strategy</t>
  </si>
  <si>
    <t>2.  Implement Food Insecurity Prevention Program</t>
  </si>
  <si>
    <t>NOTE- BOARD APPROVED $100,000 TO BE ALLOCATED FOR Food Insecurity Intervention Program from General Fund Surplus</t>
  </si>
  <si>
    <t>This amount is not reflected in the budget above</t>
  </si>
  <si>
    <t>Budgeted surplus</t>
  </si>
  <si>
    <t>ORIENTATION</t>
  </si>
  <si>
    <t>ADMINISTRATIVE EXPENSES</t>
  </si>
  <si>
    <t>TRAINING, PD, VOLUNTEER APPRECIATION EXPENSES</t>
  </si>
  <si>
    <t>ORIENTATION FEE REVENUE</t>
  </si>
  <si>
    <t>CENTRAL EVENTS ALLOCATION</t>
  </si>
  <si>
    <t>FACULTY ALLOCATIONS</t>
  </si>
  <si>
    <t>HOUSING ALLOCATIONS</t>
  </si>
  <si>
    <t>Deficit</t>
  </si>
  <si>
    <t>WUSA FEES 2025 2026</t>
  </si>
  <si>
    <t>SUMMARY of WUSA ANNUAL OPERATING PLAN</t>
  </si>
  <si>
    <t>SUMMARY ADVOCACY PRIORITIES:</t>
  </si>
  <si>
    <t>Note - More detailed plan will be posted on WUSA.ca in July 2025</t>
  </si>
  <si>
    <t>Budgeted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</si>
</sst>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;\(\$#,##0.00\);\$#,##0.00"/>
  </numFmts>
  <fonts count="11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  <font>
      <b/>
      <sz val="11"/>
      <color theme="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6"/>
      <name val="Aptos Narrow"/>
      <family val="2"/>
    </font>
    <font>
      <b/>
      <sz val="11"/>
      <color theme="0"/>
      <name val="Aptos Narrow"/>
      <family val="2"/>
    </font>
    <font>
      <b/>
      <sz val="16"/>
      <color rgb="FFFF0000"/>
      <name val="Aptos Narrow"/>
      <family val="2"/>
    </font>
    <font>
      <u/>
      <sz val="11"/>
      <color theme="10"/>
      <name val="Aptos Narrow"/>
      <family val="2"/>
    </font>
    <font>
      <b/>
      <i/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vertical="top"/>
    </xf>
    <xf numFmtId="164" fontId="1" fillId="0" borderId="0" xfId="0" applyNumberFormat="1" applyFont="1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0" fontId="4" fillId="0" borderId="2" xfId="0" applyFont="1" applyBorder="1"/>
    <xf numFmtId="164" fontId="4" fillId="0" borderId="0" xfId="0" applyNumberFormat="1" applyFont="1"/>
    <xf numFmtId="164" fontId="1" fillId="5" borderId="0" xfId="0" applyNumberFormat="1" applyFont="1" applyFill="1"/>
    <xf numFmtId="164" fontId="0" fillId="4" borderId="0" xfId="0" applyNumberFormat="1" applyFill="1"/>
    <xf numFmtId="164" fontId="5" fillId="0" borderId="0" xfId="0" applyNumberFormat="1" applyFont="1"/>
    <xf numFmtId="0" fontId="5" fillId="0" borderId="2" xfId="0" applyFont="1" applyBorder="1"/>
    <xf numFmtId="164" fontId="6" fillId="0" borderId="0" xfId="0" applyNumberFormat="1" applyFont="1"/>
    <xf numFmtId="0" fontId="0" fillId="4" borderId="3" xfId="0" applyFill="1" applyBorder="1" applyAlignment="1">
      <alignment vertical="top"/>
    </xf>
    <xf numFmtId="0" fontId="0" fillId="4" borderId="4" xfId="0" applyFill="1" applyBorder="1"/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3" xfId="0" applyBorder="1"/>
    <xf numFmtId="0" fontId="0" fillId="4" borderId="3" xfId="0" applyFill="1" applyBorder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44" fontId="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 indent="1"/>
    </xf>
    <xf numFmtId="164" fontId="0" fillId="0" borderId="1" xfId="0" applyNumberFormat="1" applyBorder="1"/>
    <xf numFmtId="0" fontId="2" fillId="0" borderId="0" xfId="0" applyFont="1"/>
    <xf numFmtId="164" fontId="1" fillId="5" borderId="5" xfId="0" applyNumberFormat="1" applyFont="1" applyFill="1" applyBorder="1"/>
    <xf numFmtId="164" fontId="1" fillId="0" borderId="5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5" xfId="0" applyBorder="1"/>
    <xf numFmtId="0" fontId="8" fillId="0" borderId="0" xfId="0" applyFont="1"/>
    <xf numFmtId="0" fontId="1" fillId="0" borderId="0" xfId="0" applyFont="1"/>
    <xf numFmtId="0" fontId="2" fillId="0" borderId="2" xfId="2" applyBorder="1"/>
    <xf numFmtId="0" fontId="1" fillId="0" borderId="2" xfId="2" applyFont="1" applyBorder="1"/>
    <xf numFmtId="164" fontId="2" fillId="0" borderId="0" xfId="2" applyNumberFormat="1"/>
    <xf numFmtId="164" fontId="1" fillId="0" borderId="0" xfId="2" applyNumberFormat="1" applyFont="1"/>
    <xf numFmtId="0" fontId="9" fillId="0" borderId="0" xfId="3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0" fillId="0" borderId="2" xfId="0" applyBorder="1"/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2" applyFont="1" applyAlignment="1">
      <alignment vertical="top"/>
    </xf>
    <xf numFmtId="0" fontId="2" fillId="0" borderId="2" xfId="2" applyBorder="1"/>
    <xf numFmtId="0" fontId="2" fillId="0" borderId="0" xfId="2" applyAlignment="1">
      <alignment vertical="top"/>
    </xf>
    <xf numFmtId="0" fontId="5" fillId="0" borderId="0" xfId="0" applyFont="1" applyAlignment="1">
      <alignment vertical="top"/>
    </xf>
    <xf numFmtId="0" fontId="0" fillId="0" borderId="0" xfId="0" applyBorder="1"/>
    <xf numFmtId="44" fontId="3" fillId="0" borderId="0" xfId="0" applyNumberFormat="1" applyFont="1" applyFill="1" applyAlignment="1">
      <alignment horizontal="center"/>
    </xf>
    <xf numFmtId="164" fontId="0" fillId="0" borderId="1" xfId="0" applyNumberForma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2" xfId="0" applyFont="1" applyBorder="1"/>
    <xf numFmtId="0" fontId="9" fillId="0" borderId="0" xfId="3" applyFill="1"/>
    <xf numFmtId="0" fontId="10" fillId="0" borderId="0" xfId="0" applyFont="1"/>
    <xf numFmtId="0" fontId="0" fillId="0" borderId="6" xfId="0" applyBorder="1"/>
    <xf numFmtId="164" fontId="1" fillId="5" borderId="8" xfId="0" applyNumberFormat="1" applyFont="1" applyFill="1" applyBorder="1"/>
    <xf numFmtId="44" fontId="1" fillId="0" borderId="0" xfId="1" applyFont="1" applyFill="1"/>
    <xf numFmtId="164" fontId="1" fillId="0" borderId="9" xfId="0" applyNumberFormat="1" applyFont="1" applyBorder="1"/>
    <xf numFmtId="0" fontId="2" fillId="0" borderId="1" xfId="2" applyBorder="1" applyAlignment="1">
      <alignment vertical="top"/>
    </xf>
    <xf numFmtId="0" fontId="1" fillId="0" borderId="1" xfId="2" applyFont="1" applyBorder="1" applyAlignment="1">
      <alignment vertical="top"/>
    </xf>
    <xf numFmtId="0" fontId="2" fillId="0" borderId="10" xfId="2" applyBorder="1"/>
    <xf numFmtId="164" fontId="1" fillId="0" borderId="1" xfId="2" applyNumberFormat="1" applyFont="1" applyBorder="1"/>
    <xf numFmtId="164" fontId="1" fillId="5" borderId="0" xfId="2" applyNumberFormat="1" applyFont="1" applyFill="1"/>
    <xf numFmtId="0" fontId="2" fillId="0" borderId="0" xfId="2" applyBorder="1" applyAlignment="1">
      <alignment vertical="top"/>
    </xf>
    <xf numFmtId="0" fontId="1" fillId="0" borderId="0" xfId="2" applyFont="1" applyBorder="1" applyAlignment="1">
      <alignment vertical="top"/>
    </xf>
    <xf numFmtId="164" fontId="1" fillId="0" borderId="0" xfId="2" applyNumberFormat="1" applyFont="1" applyBorder="1"/>
    <xf numFmtId="44" fontId="0" fillId="0" borderId="7" xfId="1" applyFont="1" applyFill="1" applyBorder="1"/>
    <xf numFmtId="44" fontId="0" fillId="0" borderId="7" xfId="1" applyFont="1" applyBorder="1"/>
    <xf numFmtId="44" fontId="0" fillId="0" borderId="5" xfId="0" applyNumberFormat="1" applyBorder="1"/>
    <xf numFmtId="44" fontId="0" fillId="0" borderId="7" xfId="0" applyNumberFormat="1" applyBorder="1"/>
    <xf numFmtId="4" fontId="1" fillId="3" borderId="8" xfId="0" applyNumberFormat="1" applyFont="1" applyFill="1" applyBorder="1"/>
  </cellXfs>
  <cellStyles count="4">
    <cellStyle name="Currency" xfId="1" builtinId="4"/>
    <cellStyle name="Hyperlink" xfId="3" builtinId="8"/>
    <cellStyle name="Normal" xfId="0" builtinId="0"/>
    <cellStyle name="Normal 2" xfId="2" xr:uid="{58CC9DDA-B05A-4043-BF62-494F777F63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457200</xdr:colOff>
      <xdr:row>32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88A6EF-AD27-4B19-EBA4-81553614F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5943600" cy="570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33</xdr:row>
      <xdr:rowOff>66675</xdr:rowOff>
    </xdr:from>
    <xdr:to>
      <xdr:col>10</xdr:col>
      <xdr:colOff>466725</xdr:colOff>
      <xdr:row>71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B10640-2449-548A-1348-B13200B2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353175"/>
          <a:ext cx="5943600" cy="732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590550</xdr:colOff>
      <xdr:row>73</xdr:row>
      <xdr:rowOff>57150</xdr:rowOff>
    </xdr:from>
    <xdr:to>
      <xdr:col>10</xdr:col>
      <xdr:colOff>438150</xdr:colOff>
      <xdr:row>81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CF1165-397B-B9AB-4886-560E3D4F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963650"/>
          <a:ext cx="594360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usa.ca/about/your-money/fe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usa.ca/about/your-money/fe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usa.ca/about/your-money/fe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C9FE-B89F-48A5-A806-98B8709ABD1A}">
  <dimension ref="A1"/>
  <sheetViews>
    <sheetView showGridLines="0" tabSelected="1" workbookViewId="0">
      <selection activeCell="N26" sqref="N2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24670-0502-4CAE-BFFE-7D7D533C26E7}">
  <dimension ref="A3:A28"/>
  <sheetViews>
    <sheetView workbookViewId="0">
      <selection activeCell="J20" sqref="J20:J21"/>
    </sheetView>
  </sheetViews>
  <sheetFormatPr defaultRowHeight="15"/>
  <sheetData>
    <row r="3" spans="1:1" ht="21">
      <c r="A3" s="34" t="s">
        <v>163</v>
      </c>
    </row>
    <row r="7" spans="1:1">
      <c r="A7" s="35" t="s">
        <v>120</v>
      </c>
    </row>
    <row r="9" spans="1:1">
      <c r="A9" t="s">
        <v>141</v>
      </c>
    </row>
    <row r="10" spans="1:1">
      <c r="A10" s="27" t="s">
        <v>150</v>
      </c>
    </row>
    <row r="11" spans="1:1">
      <c r="A11" t="s">
        <v>137</v>
      </c>
    </row>
    <row r="12" spans="1:1">
      <c r="A12" t="s">
        <v>140</v>
      </c>
    </row>
    <row r="13" spans="1:1">
      <c r="A13" t="s">
        <v>142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143</v>
      </c>
    </row>
    <row r="17" spans="1:1">
      <c r="A17" t="s">
        <v>149</v>
      </c>
    </row>
    <row r="18" spans="1:1">
      <c r="A18" t="s">
        <v>148</v>
      </c>
    </row>
    <row r="20" spans="1:1">
      <c r="A20" s="35" t="s">
        <v>164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8" spans="1:1">
      <c r="A28" s="58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33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G24" sqref="G24"/>
    </sheetView>
  </sheetViews>
  <sheetFormatPr defaultRowHeight="15"/>
  <cols>
    <col min="1" max="1" width="40.28515625" customWidth="1"/>
    <col min="2" max="2" width="21.42578125" customWidth="1"/>
    <col min="3" max="3" width="50" customWidth="1"/>
    <col min="4" max="4" width="18.85546875" style="8" customWidth="1"/>
    <col min="5" max="5" width="18.140625" customWidth="1"/>
    <col min="6" max="6" width="16.5703125" customWidth="1"/>
  </cols>
  <sheetData>
    <row r="1" spans="1:4">
      <c r="A1" s="41" t="s">
        <v>0</v>
      </c>
      <c r="B1" s="43"/>
      <c r="C1" s="43"/>
      <c r="D1" s="24" t="s">
        <v>112</v>
      </c>
    </row>
    <row r="2" spans="1:4">
      <c r="A2" s="1" t="s">
        <v>1</v>
      </c>
      <c r="B2" s="1" t="s">
        <v>2</v>
      </c>
      <c r="C2" s="1" t="s">
        <v>3</v>
      </c>
      <c r="D2" s="24" t="s">
        <v>4</v>
      </c>
    </row>
    <row r="3" spans="1:4">
      <c r="A3" s="51"/>
      <c r="B3" s="51"/>
      <c r="C3" s="51"/>
      <c r="D3" s="52"/>
    </row>
    <row r="4" spans="1:4">
      <c r="A4" s="49" t="s">
        <v>121</v>
      </c>
      <c r="B4" s="49" t="s">
        <v>19</v>
      </c>
      <c r="C4" s="36" t="s">
        <v>38</v>
      </c>
      <c r="D4" s="38"/>
    </row>
    <row r="5" spans="1:4">
      <c r="A5" s="49" t="s">
        <v>121</v>
      </c>
      <c r="B5" s="49" t="s">
        <v>19</v>
      </c>
      <c r="C5" s="36" t="s">
        <v>122</v>
      </c>
      <c r="D5" s="38">
        <f>-7835937.98+195898.45</f>
        <v>-7640039.5300000003</v>
      </c>
    </row>
    <row r="6" spans="1:4">
      <c r="A6" s="49" t="s">
        <v>121</v>
      </c>
      <c r="B6" s="49" t="s">
        <v>19</v>
      </c>
      <c r="C6" s="36" t="s">
        <v>123</v>
      </c>
      <c r="D6" s="38">
        <v>-579550.21</v>
      </c>
    </row>
    <row r="7" spans="1:4">
      <c r="A7" s="49" t="s">
        <v>121</v>
      </c>
      <c r="B7" s="49" t="s">
        <v>19</v>
      </c>
      <c r="C7" s="36" t="s">
        <v>124</v>
      </c>
      <c r="D7" s="38">
        <v>-660000</v>
      </c>
    </row>
    <row r="8" spans="1:4">
      <c r="A8" s="49" t="s">
        <v>121</v>
      </c>
      <c r="B8" s="49" t="s">
        <v>19</v>
      </c>
      <c r="C8" s="36" t="s">
        <v>125</v>
      </c>
      <c r="D8" s="38">
        <v>-36000</v>
      </c>
    </row>
    <row r="9" spans="1:4">
      <c r="A9" s="49" t="s">
        <v>121</v>
      </c>
      <c r="B9" s="49" t="s">
        <v>19</v>
      </c>
      <c r="C9" s="37" t="s">
        <v>6</v>
      </c>
      <c r="D9" s="39">
        <f>SUM(D4:D8)</f>
        <v>-8915589.7400000002</v>
      </c>
    </row>
    <row r="10" spans="1:4">
      <c r="A10" s="49" t="s">
        <v>121</v>
      </c>
      <c r="B10" s="49" t="s">
        <v>7</v>
      </c>
      <c r="D10" s="33"/>
    </row>
    <row r="11" spans="1:4">
      <c r="A11" s="49" t="s">
        <v>121</v>
      </c>
      <c r="B11" s="49" t="s">
        <v>7</v>
      </c>
      <c r="C11" s="36" t="s">
        <v>126</v>
      </c>
      <c r="D11" s="38"/>
    </row>
    <row r="12" spans="1:4">
      <c r="A12" s="49" t="s">
        <v>121</v>
      </c>
      <c r="B12" s="49" t="s">
        <v>7</v>
      </c>
      <c r="C12" s="36" t="s">
        <v>8</v>
      </c>
      <c r="D12" s="38">
        <v>622053.22</v>
      </c>
    </row>
    <row r="13" spans="1:4">
      <c r="A13" s="49" t="s">
        <v>121</v>
      </c>
      <c r="B13" s="49" t="s">
        <v>7</v>
      </c>
      <c r="C13" s="36" t="s">
        <v>127</v>
      </c>
      <c r="D13" s="38">
        <v>3932024.16</v>
      </c>
    </row>
    <row r="14" spans="1:4">
      <c r="A14" s="49" t="s">
        <v>121</v>
      </c>
      <c r="B14" s="49" t="s">
        <v>7</v>
      </c>
      <c r="C14" s="36" t="s">
        <v>128</v>
      </c>
      <c r="D14" s="38">
        <v>20000</v>
      </c>
    </row>
    <row r="15" spans="1:4">
      <c r="A15" s="49" t="s">
        <v>121</v>
      </c>
      <c r="B15" s="49" t="s">
        <v>7</v>
      </c>
      <c r="C15" s="36" t="s">
        <v>54</v>
      </c>
      <c r="D15" s="38">
        <v>24000</v>
      </c>
    </row>
    <row r="16" spans="1:4">
      <c r="A16" s="49" t="s">
        <v>121</v>
      </c>
      <c r="B16" s="49" t="s">
        <v>7</v>
      </c>
      <c r="C16" s="36" t="s">
        <v>129</v>
      </c>
      <c r="D16" s="38">
        <v>140154.6</v>
      </c>
    </row>
    <row r="17" spans="1:4">
      <c r="A17" s="49" t="s">
        <v>121</v>
      </c>
      <c r="B17" s="49" t="s">
        <v>7</v>
      </c>
      <c r="C17" s="36" t="s">
        <v>130</v>
      </c>
      <c r="D17" s="38">
        <v>2000</v>
      </c>
    </row>
    <row r="18" spans="1:4">
      <c r="A18" s="49" t="s">
        <v>121</v>
      </c>
      <c r="B18" s="49" t="s">
        <v>7</v>
      </c>
      <c r="C18" s="36" t="s">
        <v>131</v>
      </c>
      <c r="D18" s="38">
        <v>6400</v>
      </c>
    </row>
    <row r="19" spans="1:4">
      <c r="A19" s="49" t="s">
        <v>121</v>
      </c>
      <c r="B19" s="49" t="s">
        <v>7</v>
      </c>
      <c r="C19" s="36" t="s">
        <v>10</v>
      </c>
      <c r="D19" s="38">
        <v>25000</v>
      </c>
    </row>
    <row r="20" spans="1:4">
      <c r="A20" s="49" t="s">
        <v>121</v>
      </c>
      <c r="B20" s="49" t="s">
        <v>7</v>
      </c>
      <c r="C20" s="36" t="s">
        <v>40</v>
      </c>
      <c r="D20" s="38"/>
    </row>
    <row r="21" spans="1:4">
      <c r="A21" s="49" t="s">
        <v>121</v>
      </c>
      <c r="B21" s="49" t="s">
        <v>7</v>
      </c>
      <c r="C21" s="36" t="s">
        <v>55</v>
      </c>
      <c r="D21" s="38">
        <v>2750</v>
      </c>
    </row>
    <row r="22" spans="1:4">
      <c r="A22" s="49" t="s">
        <v>121</v>
      </c>
      <c r="B22" s="49" t="s">
        <v>7</v>
      </c>
      <c r="C22" s="36" t="s">
        <v>132</v>
      </c>
      <c r="D22" s="38">
        <v>450</v>
      </c>
    </row>
    <row r="23" spans="1:4">
      <c r="A23" s="49" t="s">
        <v>121</v>
      </c>
      <c r="B23" s="49" t="s">
        <v>7</v>
      </c>
      <c r="C23" s="36" t="s">
        <v>11</v>
      </c>
      <c r="D23" s="38">
        <v>2500</v>
      </c>
    </row>
    <row r="24" spans="1:4">
      <c r="A24" s="49" t="s">
        <v>121</v>
      </c>
      <c r="B24" s="49" t="s">
        <v>7</v>
      </c>
      <c r="C24" s="36" t="s">
        <v>12</v>
      </c>
      <c r="D24" s="38">
        <v>32400</v>
      </c>
    </row>
    <row r="25" spans="1:4">
      <c r="A25" s="49" t="s">
        <v>121</v>
      </c>
      <c r="B25" s="49" t="s">
        <v>7</v>
      </c>
      <c r="C25" s="36" t="s">
        <v>37</v>
      </c>
      <c r="D25" s="38">
        <v>4151.45</v>
      </c>
    </row>
    <row r="26" spans="1:4">
      <c r="A26" s="49" t="s">
        <v>121</v>
      </c>
      <c r="B26" s="49" t="s">
        <v>7</v>
      </c>
      <c r="C26" s="36" t="s">
        <v>133</v>
      </c>
      <c r="D26" s="38">
        <v>120000</v>
      </c>
    </row>
    <row r="27" spans="1:4">
      <c r="A27" s="49" t="s">
        <v>121</v>
      </c>
      <c r="B27" s="49" t="s">
        <v>7</v>
      </c>
      <c r="C27" s="36" t="s">
        <v>134</v>
      </c>
      <c r="D27" s="38">
        <v>54700</v>
      </c>
    </row>
    <row r="28" spans="1:4">
      <c r="A28" s="49" t="s">
        <v>121</v>
      </c>
      <c r="B28" s="49" t="s">
        <v>7</v>
      </c>
      <c r="C28" s="36" t="s">
        <v>86</v>
      </c>
      <c r="D28" s="38">
        <v>170000</v>
      </c>
    </row>
    <row r="29" spans="1:4">
      <c r="A29" s="49" t="s">
        <v>121</v>
      </c>
      <c r="B29" s="49" t="s">
        <v>7</v>
      </c>
      <c r="C29" s="36" t="s">
        <v>33</v>
      </c>
      <c r="D29" s="38">
        <v>176480</v>
      </c>
    </row>
    <row r="30" spans="1:4">
      <c r="A30" s="49" t="s">
        <v>121</v>
      </c>
      <c r="B30" s="49" t="s">
        <v>7</v>
      </c>
      <c r="C30" s="36" t="s">
        <v>72</v>
      </c>
      <c r="D30" s="38">
        <v>4400</v>
      </c>
    </row>
    <row r="31" spans="1:4">
      <c r="A31" s="49" t="s">
        <v>121</v>
      </c>
      <c r="B31" s="49" t="s">
        <v>7</v>
      </c>
      <c r="C31" s="36" t="s">
        <v>135</v>
      </c>
      <c r="D31" s="38">
        <v>18000</v>
      </c>
    </row>
    <row r="32" spans="1:4">
      <c r="A32" s="49" t="s">
        <v>121</v>
      </c>
      <c r="B32" s="49" t="s">
        <v>7</v>
      </c>
      <c r="C32" s="36" t="s">
        <v>136</v>
      </c>
      <c r="D32" s="38">
        <v>36000</v>
      </c>
    </row>
    <row r="33" spans="1:5">
      <c r="A33" s="49" t="s">
        <v>121</v>
      </c>
      <c r="B33" s="49" t="s">
        <v>7</v>
      </c>
      <c r="C33" s="36" t="s">
        <v>25</v>
      </c>
      <c r="D33" s="38">
        <v>16800</v>
      </c>
    </row>
    <row r="34" spans="1:5">
      <c r="A34" s="49" t="s">
        <v>121</v>
      </c>
      <c r="B34" s="49" t="s">
        <v>7</v>
      </c>
      <c r="C34" s="36" t="s">
        <v>41</v>
      </c>
      <c r="D34" s="38">
        <v>2400</v>
      </c>
    </row>
    <row r="35" spans="1:5">
      <c r="A35" s="49" t="s">
        <v>121</v>
      </c>
      <c r="B35" s="49" t="s">
        <v>7</v>
      </c>
      <c r="C35" s="36" t="s">
        <v>56</v>
      </c>
      <c r="D35" s="38">
        <v>46577.78</v>
      </c>
    </row>
    <row r="36" spans="1:5">
      <c r="A36" s="49" t="s">
        <v>121</v>
      </c>
      <c r="B36" s="49" t="s">
        <v>7</v>
      </c>
      <c r="C36" s="37" t="s">
        <v>6</v>
      </c>
      <c r="D36" s="39">
        <f>SUM(D11:D35)</f>
        <v>5459241.21</v>
      </c>
    </row>
    <row r="37" spans="1:5">
      <c r="A37" s="49" t="s">
        <v>121</v>
      </c>
      <c r="B37" s="47" t="s">
        <v>6</v>
      </c>
      <c r="C37" s="48"/>
      <c r="D37" s="67">
        <f>D9+D36</f>
        <v>-3456348.5300000003</v>
      </c>
      <c r="E37" s="27"/>
    </row>
    <row r="38" spans="1:5">
      <c r="A38" s="63"/>
      <c r="B38" s="64"/>
      <c r="C38" s="65"/>
      <c r="D38" s="66"/>
    </row>
    <row r="39" spans="1:5">
      <c r="A39" s="68"/>
      <c r="B39" s="69"/>
      <c r="C39" s="36"/>
      <c r="D39" s="70"/>
    </row>
    <row r="40" spans="1:5">
      <c r="A40" s="41" t="s">
        <v>5</v>
      </c>
      <c r="B40" s="42" t="s">
        <v>6</v>
      </c>
      <c r="C40" s="44"/>
      <c r="D40" s="11">
        <f>D41</f>
        <v>188200</v>
      </c>
    </row>
    <row r="41" spans="1:5">
      <c r="A41" s="41" t="s">
        <v>5</v>
      </c>
      <c r="B41" s="41" t="s">
        <v>7</v>
      </c>
      <c r="C41" s="3" t="s">
        <v>6</v>
      </c>
      <c r="D41" s="5">
        <f>SUM(D42:D52)</f>
        <v>188200</v>
      </c>
    </row>
    <row r="42" spans="1:5">
      <c r="A42" s="41" t="s">
        <v>5</v>
      </c>
      <c r="B42" s="41" t="s">
        <v>7</v>
      </c>
      <c r="C42" s="2" t="s">
        <v>8</v>
      </c>
      <c r="D42" s="6">
        <v>65000</v>
      </c>
    </row>
    <row r="43" spans="1:5">
      <c r="A43" s="41" t="s">
        <v>5</v>
      </c>
      <c r="B43" s="41" t="s">
        <v>7</v>
      </c>
      <c r="C43" s="2" t="s">
        <v>9</v>
      </c>
      <c r="D43" s="6">
        <v>32000</v>
      </c>
    </row>
    <row r="44" spans="1:5">
      <c r="A44" s="41" t="s">
        <v>5</v>
      </c>
      <c r="B44" s="41" t="s">
        <v>7</v>
      </c>
      <c r="C44" s="2" t="s">
        <v>10</v>
      </c>
      <c r="D44" s="6">
        <v>200</v>
      </c>
    </row>
    <row r="45" spans="1:5">
      <c r="A45" s="41" t="s">
        <v>5</v>
      </c>
      <c r="B45" s="41" t="s">
        <v>7</v>
      </c>
      <c r="C45" s="2" t="s">
        <v>11</v>
      </c>
      <c r="D45" s="6">
        <v>500</v>
      </c>
    </row>
    <row r="46" spans="1:5">
      <c r="A46" s="41" t="s">
        <v>5</v>
      </c>
      <c r="B46" s="41" t="s">
        <v>7</v>
      </c>
      <c r="C46" s="2" t="s">
        <v>12</v>
      </c>
      <c r="D46" s="6">
        <v>6000</v>
      </c>
    </row>
    <row r="47" spans="1:5">
      <c r="A47" s="41" t="s">
        <v>5</v>
      </c>
      <c r="B47" s="41" t="s">
        <v>7</v>
      </c>
      <c r="C47" s="2" t="s">
        <v>13</v>
      </c>
      <c r="D47" s="6">
        <v>1000</v>
      </c>
    </row>
    <row r="48" spans="1:5">
      <c r="A48" s="41" t="s">
        <v>5</v>
      </c>
      <c r="B48" s="41" t="s">
        <v>7</v>
      </c>
      <c r="C48" s="2" t="s">
        <v>14</v>
      </c>
      <c r="D48" s="6">
        <v>8000</v>
      </c>
    </row>
    <row r="49" spans="1:5">
      <c r="A49" s="41" t="s">
        <v>5</v>
      </c>
      <c r="B49" s="41" t="s">
        <v>7</v>
      </c>
      <c r="C49" s="2" t="s">
        <v>15</v>
      </c>
      <c r="D49" s="6">
        <v>40000</v>
      </c>
    </row>
    <row r="50" spans="1:5">
      <c r="A50" s="41"/>
      <c r="B50" s="41"/>
      <c r="C50" s="25" t="s">
        <v>33</v>
      </c>
      <c r="D50" s="30">
        <v>2500</v>
      </c>
    </row>
    <row r="51" spans="1:5">
      <c r="A51" s="41" t="s">
        <v>5</v>
      </c>
      <c r="B51" s="41" t="s">
        <v>7</v>
      </c>
      <c r="C51" s="2" t="s">
        <v>16</v>
      </c>
      <c r="D51" s="6">
        <v>30000</v>
      </c>
      <c r="E51" t="s">
        <v>115</v>
      </c>
    </row>
    <row r="52" spans="1:5">
      <c r="A52" s="41" t="s">
        <v>5</v>
      </c>
      <c r="B52" s="41" t="s">
        <v>7</v>
      </c>
      <c r="C52" s="2" t="s">
        <v>17</v>
      </c>
      <c r="D52" s="26">
        <v>3000</v>
      </c>
    </row>
    <row r="53" spans="1:5">
      <c r="A53" s="16"/>
      <c r="B53" s="16"/>
      <c r="C53" s="17"/>
    </row>
    <row r="54" spans="1:5">
      <c r="A54" s="41" t="s">
        <v>18</v>
      </c>
      <c r="B54" s="42" t="s">
        <v>6</v>
      </c>
      <c r="C54" s="44"/>
      <c r="D54" s="11">
        <f>D55+D58+D60</f>
        <v>33950</v>
      </c>
    </row>
    <row r="55" spans="1:5">
      <c r="A55" s="41" t="s">
        <v>18</v>
      </c>
      <c r="B55" s="41" t="s">
        <v>19</v>
      </c>
      <c r="C55" s="3" t="s">
        <v>6</v>
      </c>
      <c r="D55" s="5">
        <f>SUM(D56:D57)</f>
        <v>-6500</v>
      </c>
    </row>
    <row r="56" spans="1:5">
      <c r="A56" s="41" t="s">
        <v>18</v>
      </c>
      <c r="B56" s="41" t="s">
        <v>19</v>
      </c>
      <c r="C56" s="2" t="s">
        <v>20</v>
      </c>
      <c r="D56" s="6">
        <v>-5000</v>
      </c>
    </row>
    <row r="57" spans="1:5">
      <c r="A57" s="41" t="s">
        <v>18</v>
      </c>
      <c r="B57" s="41" t="s">
        <v>19</v>
      </c>
      <c r="C57" s="2" t="s">
        <v>21</v>
      </c>
      <c r="D57" s="6">
        <v>-1500</v>
      </c>
    </row>
    <row r="58" spans="1:5">
      <c r="A58" s="41" t="s">
        <v>18</v>
      </c>
      <c r="B58" s="41" t="s">
        <v>22</v>
      </c>
      <c r="C58" s="3" t="s">
        <v>6</v>
      </c>
      <c r="D58" s="5">
        <f>D59</f>
        <v>5000</v>
      </c>
    </row>
    <row r="59" spans="1:5">
      <c r="A59" s="41" t="s">
        <v>18</v>
      </c>
      <c r="B59" s="41" t="s">
        <v>22</v>
      </c>
      <c r="C59" s="2" t="s">
        <v>23</v>
      </c>
      <c r="D59" s="6">
        <v>5000</v>
      </c>
    </row>
    <row r="60" spans="1:5">
      <c r="A60" s="41" t="s">
        <v>18</v>
      </c>
      <c r="B60" s="41" t="s">
        <v>7</v>
      </c>
      <c r="C60" s="3" t="s">
        <v>6</v>
      </c>
      <c r="D60" s="5">
        <f>SUM(D61:D65)</f>
        <v>35450</v>
      </c>
    </row>
    <row r="61" spans="1:5">
      <c r="A61" s="41" t="s">
        <v>18</v>
      </c>
      <c r="B61" s="41" t="s">
        <v>7</v>
      </c>
      <c r="C61" s="2" t="s">
        <v>9</v>
      </c>
      <c r="D61" s="6">
        <v>33000</v>
      </c>
    </row>
    <row r="62" spans="1:5">
      <c r="A62" s="41" t="s">
        <v>18</v>
      </c>
      <c r="B62" s="41" t="s">
        <v>7</v>
      </c>
      <c r="C62" s="2" t="s">
        <v>24</v>
      </c>
      <c r="D62" s="6">
        <v>500</v>
      </c>
    </row>
    <row r="63" spans="1:5">
      <c r="A63" s="41" t="s">
        <v>18</v>
      </c>
      <c r="B63" s="41" t="s">
        <v>7</v>
      </c>
      <c r="C63" s="2" t="s">
        <v>10</v>
      </c>
      <c r="D63" s="6">
        <v>250</v>
      </c>
    </row>
    <row r="64" spans="1:5">
      <c r="A64" s="41" t="s">
        <v>18</v>
      </c>
      <c r="B64" s="41" t="s">
        <v>7</v>
      </c>
      <c r="C64" s="2" t="s">
        <v>25</v>
      </c>
      <c r="D64" s="6">
        <v>700</v>
      </c>
    </row>
    <row r="65" spans="1:4">
      <c r="A65" s="41" t="s">
        <v>18</v>
      </c>
      <c r="B65" s="41" t="s">
        <v>7</v>
      </c>
      <c r="C65" s="2" t="s">
        <v>16</v>
      </c>
      <c r="D65" s="26">
        <v>1000</v>
      </c>
    </row>
    <row r="66" spans="1:4">
      <c r="A66" s="16"/>
      <c r="B66" s="16"/>
      <c r="C66" s="17"/>
    </row>
    <row r="67" spans="1:4">
      <c r="A67" s="41" t="s">
        <v>26</v>
      </c>
      <c r="B67" s="42" t="s">
        <v>6</v>
      </c>
      <c r="C67" s="44"/>
      <c r="D67" s="11">
        <f>D68</f>
        <v>220705.82</v>
      </c>
    </row>
    <row r="68" spans="1:4">
      <c r="A68" s="41" t="s">
        <v>26</v>
      </c>
      <c r="B68" s="41" t="s">
        <v>7</v>
      </c>
      <c r="C68" s="3" t="s">
        <v>6</v>
      </c>
      <c r="D68" s="5">
        <f>SUM(D69:D73)</f>
        <v>220705.82</v>
      </c>
    </row>
    <row r="69" spans="1:4">
      <c r="A69" s="41" t="s">
        <v>26</v>
      </c>
      <c r="B69" s="41" t="s">
        <v>7</v>
      </c>
      <c r="C69" s="2" t="s">
        <v>27</v>
      </c>
      <c r="D69" s="6">
        <v>194205.82</v>
      </c>
    </row>
    <row r="70" spans="1:4">
      <c r="A70" s="41" t="s">
        <v>26</v>
      </c>
      <c r="B70" s="41" t="s">
        <v>7</v>
      </c>
      <c r="C70" s="2" t="s">
        <v>24</v>
      </c>
      <c r="D70" s="6">
        <v>2500</v>
      </c>
    </row>
    <row r="71" spans="1:4">
      <c r="A71" s="41" t="s">
        <v>26</v>
      </c>
      <c r="B71" s="41" t="s">
        <v>7</v>
      </c>
      <c r="C71" s="2" t="s">
        <v>11</v>
      </c>
      <c r="D71" s="6">
        <v>3000</v>
      </c>
    </row>
    <row r="72" spans="1:4">
      <c r="A72" s="41" t="s">
        <v>26</v>
      </c>
      <c r="B72" s="41" t="s">
        <v>7</v>
      </c>
      <c r="C72" s="2" t="s">
        <v>12</v>
      </c>
      <c r="D72" s="6">
        <v>5000</v>
      </c>
    </row>
    <row r="73" spans="1:4">
      <c r="A73" s="41" t="s">
        <v>26</v>
      </c>
      <c r="B73" s="41" t="s">
        <v>7</v>
      </c>
      <c r="C73" s="2" t="s">
        <v>28</v>
      </c>
      <c r="D73" s="6">
        <v>16000</v>
      </c>
    </row>
    <row r="74" spans="1:4">
      <c r="A74" s="18"/>
      <c r="B74" s="18"/>
      <c r="C74" s="20"/>
      <c r="D74" s="71"/>
    </row>
    <row r="75" spans="1:4">
      <c r="A75" t="s">
        <v>29</v>
      </c>
      <c r="B75" s="42" t="s">
        <v>6</v>
      </c>
      <c r="C75" s="43"/>
      <c r="D75" s="28">
        <f t="shared" ref="D75" si="0">D76</f>
        <v>17000</v>
      </c>
    </row>
    <row r="76" spans="1:4">
      <c r="B76" t="s">
        <v>7</v>
      </c>
      <c r="C76" t="s">
        <v>6</v>
      </c>
      <c r="D76" s="29">
        <f>SUM(D77:D78)</f>
        <v>17000</v>
      </c>
    </row>
    <row r="77" spans="1:4">
      <c r="B77" t="s">
        <v>7</v>
      </c>
      <c r="C77" t="s">
        <v>9</v>
      </c>
      <c r="D77" s="30">
        <v>16000</v>
      </c>
    </row>
    <row r="78" spans="1:4">
      <c r="A78" s="1"/>
      <c r="B78" s="1" t="s">
        <v>7</v>
      </c>
      <c r="C78" s="1" t="s">
        <v>30</v>
      </c>
      <c r="D78" s="31">
        <v>1000</v>
      </c>
    </row>
    <row r="79" spans="1:4">
      <c r="D79" s="32"/>
    </row>
    <row r="80" spans="1:4">
      <c r="A80" t="s">
        <v>116</v>
      </c>
      <c r="B80" s="42" t="s">
        <v>117</v>
      </c>
      <c r="C80" s="43"/>
      <c r="D80" s="28">
        <f>D81</f>
        <v>83000</v>
      </c>
    </row>
    <row r="81" spans="1:4">
      <c r="B81" t="s">
        <v>7</v>
      </c>
      <c r="C81" t="s">
        <v>6</v>
      </c>
      <c r="D81" s="29">
        <f>SUM(D82:D83)</f>
        <v>83000</v>
      </c>
    </row>
    <row r="82" spans="1:4">
      <c r="A82" s="4"/>
      <c r="B82" t="s">
        <v>7</v>
      </c>
      <c r="C82" t="s">
        <v>12</v>
      </c>
      <c r="D82" s="30">
        <v>15000</v>
      </c>
    </row>
    <row r="83" spans="1:4">
      <c r="A83" s="4"/>
      <c r="B83" t="s">
        <v>7</v>
      </c>
      <c r="C83" t="s">
        <v>37</v>
      </c>
      <c r="D83" s="31">
        <v>68000</v>
      </c>
    </row>
    <row r="84" spans="1:4">
      <c r="A84" s="20"/>
      <c r="B84" s="20"/>
      <c r="C84" s="20"/>
      <c r="D84" s="71"/>
    </row>
    <row r="85" spans="1:4">
      <c r="A85" s="41" t="s">
        <v>31</v>
      </c>
      <c r="B85" s="42" t="s">
        <v>6</v>
      </c>
      <c r="C85" s="44"/>
      <c r="D85" s="11">
        <f>D86</f>
        <v>66660</v>
      </c>
    </row>
    <row r="86" spans="1:4">
      <c r="A86" s="41" t="s">
        <v>31</v>
      </c>
      <c r="B86" s="41" t="s">
        <v>7</v>
      </c>
      <c r="C86" s="3" t="s">
        <v>6</v>
      </c>
      <c r="D86" s="5">
        <f>SUM(D87:D94)</f>
        <v>66660</v>
      </c>
    </row>
    <row r="87" spans="1:4">
      <c r="A87" s="41" t="s">
        <v>31</v>
      </c>
      <c r="B87" s="41" t="s">
        <v>7</v>
      </c>
      <c r="C87" s="2" t="s">
        <v>8</v>
      </c>
      <c r="D87" s="12">
        <v>13000</v>
      </c>
    </row>
    <row r="88" spans="1:4">
      <c r="A88" s="41" t="s">
        <v>31</v>
      </c>
      <c r="B88" s="41" t="s">
        <v>7</v>
      </c>
      <c r="C88" s="2" t="s">
        <v>9</v>
      </c>
      <c r="D88" s="6">
        <v>4000</v>
      </c>
    </row>
    <row r="89" spans="1:4">
      <c r="A89" s="41" t="s">
        <v>31</v>
      </c>
      <c r="B89" s="41" t="s">
        <v>7</v>
      </c>
      <c r="C89" s="2" t="s">
        <v>118</v>
      </c>
      <c r="D89" s="6">
        <v>10000</v>
      </c>
    </row>
    <row r="90" spans="1:4">
      <c r="A90" s="41" t="s">
        <v>31</v>
      </c>
      <c r="B90" s="41" t="s">
        <v>7</v>
      </c>
      <c r="C90" s="2" t="s">
        <v>32</v>
      </c>
      <c r="D90" s="6">
        <v>2000</v>
      </c>
    </row>
    <row r="91" spans="1:4">
      <c r="A91" s="41" t="s">
        <v>31</v>
      </c>
      <c r="B91" s="41" t="s">
        <v>7</v>
      </c>
      <c r="C91" s="2" t="s">
        <v>11</v>
      </c>
      <c r="D91" s="6">
        <v>300</v>
      </c>
    </row>
    <row r="92" spans="1:4">
      <c r="A92" s="41" t="s">
        <v>31</v>
      </c>
      <c r="B92" s="41" t="s">
        <v>7</v>
      </c>
      <c r="C92" s="2" t="s">
        <v>12</v>
      </c>
      <c r="D92" s="6">
        <v>6000</v>
      </c>
    </row>
    <row r="93" spans="1:4">
      <c r="A93" s="41" t="s">
        <v>31</v>
      </c>
      <c r="B93" s="41" t="s">
        <v>7</v>
      </c>
      <c r="C93" s="2" t="s">
        <v>33</v>
      </c>
      <c r="D93" s="6">
        <v>360</v>
      </c>
    </row>
    <row r="94" spans="1:4">
      <c r="A94" s="41" t="s">
        <v>31</v>
      </c>
      <c r="B94" s="41" t="s">
        <v>7</v>
      </c>
      <c r="C94" s="2" t="s">
        <v>16</v>
      </c>
      <c r="D94" s="26">
        <v>31000</v>
      </c>
    </row>
    <row r="95" spans="1:4">
      <c r="A95" s="18"/>
      <c r="B95" s="18"/>
      <c r="C95" s="20"/>
      <c r="D95" s="71"/>
    </row>
    <row r="96" spans="1:4">
      <c r="A96" s="41" t="s">
        <v>34</v>
      </c>
      <c r="B96" s="42" t="s">
        <v>6</v>
      </c>
      <c r="C96" s="44"/>
      <c r="D96" s="11">
        <f>D97</f>
        <v>140300</v>
      </c>
    </row>
    <row r="97" spans="1:4">
      <c r="A97" s="41" t="s">
        <v>34</v>
      </c>
      <c r="B97" s="41" t="s">
        <v>7</v>
      </c>
      <c r="C97" s="3" t="s">
        <v>6</v>
      </c>
      <c r="D97" s="5">
        <f>SUM(D98:D106)</f>
        <v>140300</v>
      </c>
    </row>
    <row r="98" spans="1:4">
      <c r="A98" s="41" t="s">
        <v>34</v>
      </c>
      <c r="B98" s="41" t="s">
        <v>7</v>
      </c>
      <c r="C98" s="2" t="s">
        <v>8</v>
      </c>
      <c r="D98" s="6">
        <v>79800</v>
      </c>
    </row>
    <row r="99" spans="1:4">
      <c r="A99" s="41" t="s">
        <v>34</v>
      </c>
      <c r="B99" s="41" t="s">
        <v>7</v>
      </c>
      <c r="C99" s="2" t="s">
        <v>9</v>
      </c>
      <c r="D99" s="6">
        <v>49000</v>
      </c>
    </row>
    <row r="100" spans="1:4">
      <c r="A100" s="41" t="s">
        <v>34</v>
      </c>
      <c r="B100" s="41" t="s">
        <v>7</v>
      </c>
      <c r="C100" s="2" t="s">
        <v>10</v>
      </c>
      <c r="D100" s="6">
        <v>300</v>
      </c>
    </row>
    <row r="101" spans="1:4">
      <c r="A101" s="41" t="s">
        <v>34</v>
      </c>
      <c r="B101" s="41" t="s">
        <v>7</v>
      </c>
      <c r="C101" s="2" t="s">
        <v>11</v>
      </c>
      <c r="D101" s="6">
        <v>300</v>
      </c>
    </row>
    <row r="102" spans="1:4">
      <c r="A102" s="41" t="s">
        <v>34</v>
      </c>
      <c r="B102" s="41" t="s">
        <v>7</v>
      </c>
      <c r="C102" s="2" t="s">
        <v>36</v>
      </c>
      <c r="D102" s="6">
        <v>3000</v>
      </c>
    </row>
    <row r="103" spans="1:4">
      <c r="A103" s="41" t="s">
        <v>34</v>
      </c>
      <c r="B103" s="41" t="s">
        <v>7</v>
      </c>
      <c r="C103" s="2" t="s">
        <v>12</v>
      </c>
      <c r="D103" s="6">
        <v>3500</v>
      </c>
    </row>
    <row r="104" spans="1:4">
      <c r="A104" s="41" t="s">
        <v>34</v>
      </c>
      <c r="B104" s="41" t="s">
        <v>7</v>
      </c>
      <c r="C104" s="2" t="s">
        <v>37</v>
      </c>
      <c r="D104" s="6">
        <v>2000</v>
      </c>
    </row>
    <row r="105" spans="1:4">
      <c r="A105" s="41" t="s">
        <v>34</v>
      </c>
      <c r="B105" s="41" t="s">
        <v>7</v>
      </c>
      <c r="C105" s="2" t="s">
        <v>33</v>
      </c>
      <c r="D105" s="6">
        <v>900</v>
      </c>
    </row>
    <row r="106" spans="1:4">
      <c r="A106" s="41" t="s">
        <v>34</v>
      </c>
      <c r="B106" s="41" t="s">
        <v>7</v>
      </c>
      <c r="C106" s="2" t="s">
        <v>16</v>
      </c>
      <c r="D106" s="26">
        <v>1500</v>
      </c>
    </row>
    <row r="107" spans="1:4">
      <c r="A107" s="18"/>
      <c r="B107" s="18"/>
      <c r="C107" s="20"/>
      <c r="D107" s="71"/>
    </row>
    <row r="108" spans="1:4">
      <c r="A108" s="45" t="s">
        <v>113</v>
      </c>
      <c r="B108" s="42" t="s">
        <v>6</v>
      </c>
      <c r="C108" s="44"/>
      <c r="D108" s="11">
        <f>D109</f>
        <v>100200</v>
      </c>
    </row>
    <row r="109" spans="1:4">
      <c r="A109" s="41" t="s">
        <v>39</v>
      </c>
      <c r="B109" s="41" t="s">
        <v>7</v>
      </c>
      <c r="C109" s="3" t="s">
        <v>6</v>
      </c>
      <c r="D109" s="5">
        <f>SUM(D110:D116)</f>
        <v>100200</v>
      </c>
    </row>
    <row r="110" spans="1:4">
      <c r="A110" s="41" t="s">
        <v>39</v>
      </c>
      <c r="B110" s="41" t="s">
        <v>7</v>
      </c>
      <c r="C110" s="2" t="s">
        <v>10</v>
      </c>
      <c r="D110" s="6">
        <v>500</v>
      </c>
    </row>
    <row r="111" spans="1:4">
      <c r="A111" s="41" t="s">
        <v>39</v>
      </c>
      <c r="B111" s="41" t="s">
        <v>7</v>
      </c>
      <c r="C111" s="2" t="s">
        <v>11</v>
      </c>
      <c r="D111" s="6">
        <v>500</v>
      </c>
    </row>
    <row r="112" spans="1:4">
      <c r="A112" s="41" t="s">
        <v>39</v>
      </c>
      <c r="B112" s="41" t="s">
        <v>7</v>
      </c>
      <c r="C112" s="2" t="s">
        <v>12</v>
      </c>
      <c r="D112" s="6">
        <v>10000</v>
      </c>
    </row>
    <row r="113" spans="1:4">
      <c r="A113" s="41"/>
      <c r="B113" s="41"/>
      <c r="C113" s="9" t="s">
        <v>37</v>
      </c>
      <c r="D113" s="6">
        <v>700</v>
      </c>
    </row>
    <row r="114" spans="1:4">
      <c r="A114" s="41" t="s">
        <v>39</v>
      </c>
      <c r="B114" s="41" t="s">
        <v>7</v>
      </c>
      <c r="C114" s="2" t="s">
        <v>33</v>
      </c>
      <c r="D114" s="6">
        <v>1200</v>
      </c>
    </row>
    <row r="115" spans="1:4">
      <c r="A115" s="41" t="s">
        <v>39</v>
      </c>
      <c r="B115" s="41" t="s">
        <v>7</v>
      </c>
      <c r="C115" s="2" t="s">
        <v>41</v>
      </c>
      <c r="D115" s="6">
        <v>300</v>
      </c>
    </row>
    <row r="116" spans="1:4">
      <c r="A116" s="41" t="s">
        <v>39</v>
      </c>
      <c r="B116" s="41" t="s">
        <v>7</v>
      </c>
      <c r="C116" s="2" t="s">
        <v>16</v>
      </c>
      <c r="D116" s="6">
        <v>87000</v>
      </c>
    </row>
    <row r="117" spans="1:4">
      <c r="A117" s="16"/>
      <c r="B117" s="16"/>
      <c r="C117" s="21"/>
      <c r="D117" s="72"/>
    </row>
    <row r="118" spans="1:4">
      <c r="A118" s="45" t="s">
        <v>42</v>
      </c>
      <c r="B118" s="42" t="s">
        <v>6</v>
      </c>
      <c r="C118" s="44"/>
      <c r="D118" s="11">
        <f>D119</f>
        <v>73500</v>
      </c>
    </row>
    <row r="119" spans="1:4">
      <c r="A119" s="41" t="s">
        <v>43</v>
      </c>
      <c r="B119" s="41" t="s">
        <v>7</v>
      </c>
      <c r="C119" s="3" t="s">
        <v>6</v>
      </c>
      <c r="D119" s="5">
        <f>SUM(D120:D125)</f>
        <v>73500</v>
      </c>
    </row>
    <row r="120" spans="1:4">
      <c r="A120" s="41"/>
      <c r="B120" s="41"/>
      <c r="C120" s="9" t="s">
        <v>9</v>
      </c>
      <c r="D120" s="6">
        <v>57000</v>
      </c>
    </row>
    <row r="121" spans="1:4">
      <c r="A121" s="41" t="s">
        <v>43</v>
      </c>
      <c r="B121" s="41" t="s">
        <v>7</v>
      </c>
      <c r="C121" s="2" t="s">
        <v>10</v>
      </c>
      <c r="D121" s="6">
        <v>1000</v>
      </c>
    </row>
    <row r="122" spans="1:4">
      <c r="A122" s="41" t="s">
        <v>43</v>
      </c>
      <c r="B122" s="41" t="s">
        <v>7</v>
      </c>
      <c r="C122" s="2" t="s">
        <v>11</v>
      </c>
      <c r="D122" s="6">
        <v>500</v>
      </c>
    </row>
    <row r="123" spans="1:4">
      <c r="A123" s="41" t="s">
        <v>43</v>
      </c>
      <c r="B123" s="41" t="s">
        <v>7</v>
      </c>
      <c r="C123" s="2" t="s">
        <v>12</v>
      </c>
      <c r="D123" s="6">
        <v>6000</v>
      </c>
    </row>
    <row r="124" spans="1:4">
      <c r="A124" s="41" t="s">
        <v>43</v>
      </c>
      <c r="B124" s="41" t="s">
        <v>7</v>
      </c>
      <c r="C124" s="2" t="s">
        <v>33</v>
      </c>
      <c r="D124" s="6">
        <v>3000</v>
      </c>
    </row>
    <row r="125" spans="1:4">
      <c r="A125" s="41" t="s">
        <v>43</v>
      </c>
      <c r="B125" s="41" t="s">
        <v>7</v>
      </c>
      <c r="C125" s="2" t="s">
        <v>16</v>
      </c>
      <c r="D125" s="26">
        <v>6000</v>
      </c>
    </row>
    <row r="126" spans="1:4">
      <c r="A126" s="18"/>
      <c r="B126" s="18"/>
      <c r="C126" s="20"/>
      <c r="D126" s="71"/>
    </row>
    <row r="127" spans="1:4">
      <c r="A127" s="41" t="s">
        <v>44</v>
      </c>
      <c r="B127" s="42" t="s">
        <v>6</v>
      </c>
      <c r="C127" s="44"/>
      <c r="D127" s="11">
        <f>D128</f>
        <v>11000</v>
      </c>
    </row>
    <row r="128" spans="1:4">
      <c r="A128" s="41" t="s">
        <v>44</v>
      </c>
      <c r="B128" s="41" t="s">
        <v>7</v>
      </c>
      <c r="C128" s="3" t="s">
        <v>6</v>
      </c>
      <c r="D128" s="5">
        <f>SUM(D129:D133)</f>
        <v>11000</v>
      </c>
    </row>
    <row r="129" spans="1:4">
      <c r="A129" s="41" t="s">
        <v>44</v>
      </c>
      <c r="B129" s="41" t="s">
        <v>7</v>
      </c>
      <c r="C129" s="2" t="s">
        <v>10</v>
      </c>
      <c r="D129" s="6">
        <v>400</v>
      </c>
    </row>
    <row r="130" spans="1:4">
      <c r="A130" s="41" t="s">
        <v>44</v>
      </c>
      <c r="B130" s="41" t="s">
        <v>7</v>
      </c>
      <c r="C130" s="2" t="s">
        <v>11</v>
      </c>
      <c r="D130" s="6">
        <v>300</v>
      </c>
    </row>
    <row r="131" spans="1:4">
      <c r="A131" s="41" t="s">
        <v>44</v>
      </c>
      <c r="B131" s="41" t="s">
        <v>7</v>
      </c>
      <c r="C131" s="2" t="s">
        <v>12</v>
      </c>
      <c r="D131" s="6">
        <v>4500</v>
      </c>
    </row>
    <row r="132" spans="1:4">
      <c r="A132" s="41" t="s">
        <v>44</v>
      </c>
      <c r="B132" s="41" t="s">
        <v>7</v>
      </c>
      <c r="C132" s="2" t="s">
        <v>33</v>
      </c>
      <c r="D132" s="6">
        <v>3800</v>
      </c>
    </row>
    <row r="133" spans="1:4">
      <c r="A133" s="41" t="s">
        <v>44</v>
      </c>
      <c r="B133" s="41" t="s">
        <v>7</v>
      </c>
      <c r="C133" s="2" t="s">
        <v>16</v>
      </c>
      <c r="D133" s="26">
        <v>2000</v>
      </c>
    </row>
    <row r="134" spans="1:4">
      <c r="A134" s="18"/>
      <c r="B134" s="18"/>
      <c r="C134" s="20"/>
      <c r="D134" s="71"/>
    </row>
    <row r="135" spans="1:4">
      <c r="A135" s="41" t="s">
        <v>45</v>
      </c>
      <c r="B135" s="42" t="s">
        <v>6</v>
      </c>
      <c r="C135" s="44"/>
      <c r="D135" s="11">
        <f>D136</f>
        <v>10500</v>
      </c>
    </row>
    <row r="136" spans="1:4">
      <c r="A136" s="41" t="s">
        <v>45</v>
      </c>
      <c r="B136" s="41" t="s">
        <v>7</v>
      </c>
      <c r="C136" s="3" t="s">
        <v>6</v>
      </c>
      <c r="D136" s="5">
        <f>SUM(D137:D139)</f>
        <v>10500</v>
      </c>
    </row>
    <row r="137" spans="1:4">
      <c r="A137" s="41" t="s">
        <v>45</v>
      </c>
      <c r="B137" s="41" t="s">
        <v>7</v>
      </c>
      <c r="C137" s="2" t="s">
        <v>9</v>
      </c>
      <c r="D137" s="6">
        <v>5000</v>
      </c>
    </row>
    <row r="138" spans="1:4">
      <c r="A138" s="41" t="s">
        <v>45</v>
      </c>
      <c r="B138" s="41" t="s">
        <v>7</v>
      </c>
      <c r="C138" s="2" t="s">
        <v>11</v>
      </c>
      <c r="D138" s="6">
        <v>500</v>
      </c>
    </row>
    <row r="139" spans="1:4">
      <c r="A139" s="41" t="s">
        <v>45</v>
      </c>
      <c r="B139" s="41" t="s">
        <v>7</v>
      </c>
      <c r="C139" s="2" t="s">
        <v>16</v>
      </c>
      <c r="D139" s="31">
        <v>5000</v>
      </c>
    </row>
    <row r="140" spans="1:4">
      <c r="A140" s="18"/>
      <c r="B140" s="18"/>
      <c r="C140" s="20"/>
      <c r="D140" s="73"/>
    </row>
    <row r="141" spans="1:4">
      <c r="A141" s="41" t="s">
        <v>46</v>
      </c>
      <c r="B141" s="42" t="s">
        <v>6</v>
      </c>
      <c r="C141" s="44"/>
      <c r="D141" s="11">
        <f>D142+D144+D146</f>
        <v>35320</v>
      </c>
    </row>
    <row r="142" spans="1:4">
      <c r="A142" s="41" t="s">
        <v>46</v>
      </c>
      <c r="B142" s="41" t="s">
        <v>19</v>
      </c>
      <c r="C142" s="3" t="s">
        <v>6</v>
      </c>
      <c r="D142" s="5">
        <f>D143</f>
        <v>-2000</v>
      </c>
    </row>
    <row r="143" spans="1:4">
      <c r="A143" s="41" t="s">
        <v>46</v>
      </c>
      <c r="B143" s="41" t="s">
        <v>19</v>
      </c>
      <c r="C143" s="2" t="s">
        <v>47</v>
      </c>
      <c r="D143" s="6">
        <v>-2000</v>
      </c>
    </row>
    <row r="144" spans="1:4">
      <c r="A144" s="41" t="s">
        <v>46</v>
      </c>
      <c r="B144" s="41" t="s">
        <v>22</v>
      </c>
      <c r="C144" s="3" t="s">
        <v>6</v>
      </c>
      <c r="D144" s="5">
        <f>D145</f>
        <v>4000</v>
      </c>
    </row>
    <row r="145" spans="1:4">
      <c r="A145" s="41" t="s">
        <v>46</v>
      </c>
      <c r="B145" s="41" t="s">
        <v>22</v>
      </c>
      <c r="C145" s="2" t="s">
        <v>48</v>
      </c>
      <c r="D145" s="6">
        <v>4000</v>
      </c>
    </row>
    <row r="146" spans="1:4">
      <c r="A146" s="41" t="s">
        <v>46</v>
      </c>
      <c r="B146" s="41" t="s">
        <v>7</v>
      </c>
      <c r="C146" s="3" t="s">
        <v>6</v>
      </c>
      <c r="D146" s="6">
        <f>SUM(D147:D152)</f>
        <v>33320</v>
      </c>
    </row>
    <row r="147" spans="1:4">
      <c r="A147" s="41" t="s">
        <v>46</v>
      </c>
      <c r="B147" s="41" t="s">
        <v>7</v>
      </c>
      <c r="C147" s="2" t="s">
        <v>9</v>
      </c>
      <c r="D147" s="6">
        <v>28500</v>
      </c>
    </row>
    <row r="148" spans="1:4">
      <c r="A148" s="41" t="s">
        <v>46</v>
      </c>
      <c r="B148" s="41" t="s">
        <v>7</v>
      </c>
      <c r="C148" s="2" t="s">
        <v>24</v>
      </c>
      <c r="D148" s="6">
        <v>870</v>
      </c>
    </row>
    <row r="149" spans="1:4">
      <c r="A149" s="41" t="s">
        <v>46</v>
      </c>
      <c r="B149" s="41" t="s">
        <v>7</v>
      </c>
      <c r="C149" s="2" t="s">
        <v>49</v>
      </c>
      <c r="D149" s="6">
        <v>600</v>
      </c>
    </row>
    <row r="150" spans="1:4">
      <c r="A150" s="41" t="s">
        <v>46</v>
      </c>
      <c r="B150" s="41" t="s">
        <v>7</v>
      </c>
      <c r="C150" s="2" t="s">
        <v>10</v>
      </c>
      <c r="D150" s="6">
        <v>300</v>
      </c>
    </row>
    <row r="151" spans="1:4">
      <c r="A151" s="41" t="s">
        <v>46</v>
      </c>
      <c r="B151" s="41" t="s">
        <v>7</v>
      </c>
      <c r="C151" s="2" t="s">
        <v>11</v>
      </c>
      <c r="D151" s="6">
        <v>50</v>
      </c>
    </row>
    <row r="152" spans="1:4">
      <c r="A152" s="41" t="s">
        <v>46</v>
      </c>
      <c r="B152" s="41" t="s">
        <v>7</v>
      </c>
      <c r="C152" s="2" t="s">
        <v>16</v>
      </c>
      <c r="D152" s="31">
        <v>3000</v>
      </c>
    </row>
    <row r="153" spans="1:4">
      <c r="A153" s="20"/>
      <c r="B153" s="20"/>
      <c r="C153" s="20"/>
      <c r="D153" s="74"/>
    </row>
    <row r="154" spans="1:4">
      <c r="A154" s="41" t="s">
        <v>50</v>
      </c>
      <c r="B154" s="42" t="s">
        <v>6</v>
      </c>
      <c r="C154" s="44"/>
      <c r="D154" s="11">
        <f>D155</f>
        <v>36850</v>
      </c>
    </row>
    <row r="155" spans="1:4">
      <c r="A155" s="41" t="s">
        <v>50</v>
      </c>
      <c r="B155" s="41" t="s">
        <v>7</v>
      </c>
      <c r="C155" s="3" t="s">
        <v>6</v>
      </c>
      <c r="D155" s="5">
        <f>SUM(D156:D161)</f>
        <v>36850</v>
      </c>
    </row>
    <row r="156" spans="1:4">
      <c r="A156" s="41" t="s">
        <v>50</v>
      </c>
      <c r="B156" s="41" t="s">
        <v>7</v>
      </c>
      <c r="C156" s="2" t="s">
        <v>9</v>
      </c>
      <c r="D156" s="6">
        <v>25000</v>
      </c>
    </row>
    <row r="157" spans="1:4">
      <c r="A157" s="41" t="s">
        <v>50</v>
      </c>
      <c r="B157" s="41" t="s">
        <v>7</v>
      </c>
      <c r="C157" s="2" t="s">
        <v>24</v>
      </c>
      <c r="D157" s="6">
        <v>1800</v>
      </c>
    </row>
    <row r="158" spans="1:4">
      <c r="A158" s="41" t="s">
        <v>50</v>
      </c>
      <c r="B158" s="41" t="s">
        <v>7</v>
      </c>
      <c r="C158" s="2" t="s">
        <v>49</v>
      </c>
      <c r="D158" s="6">
        <v>400</v>
      </c>
    </row>
    <row r="159" spans="1:4">
      <c r="A159" s="41" t="s">
        <v>50</v>
      </c>
      <c r="B159" s="41" t="s">
        <v>7</v>
      </c>
      <c r="C159" s="2" t="s">
        <v>10</v>
      </c>
      <c r="D159" s="6">
        <v>500</v>
      </c>
    </row>
    <row r="160" spans="1:4">
      <c r="A160" s="41" t="s">
        <v>50</v>
      </c>
      <c r="B160" s="41" t="s">
        <v>7</v>
      </c>
      <c r="C160" s="2" t="s">
        <v>11</v>
      </c>
      <c r="D160" s="6">
        <v>150</v>
      </c>
    </row>
    <row r="161" spans="1:4">
      <c r="A161" s="41" t="s">
        <v>50</v>
      </c>
      <c r="B161" s="41" t="s">
        <v>7</v>
      </c>
      <c r="C161" s="2" t="s">
        <v>16</v>
      </c>
      <c r="D161" s="31">
        <v>9000</v>
      </c>
    </row>
    <row r="162" spans="1:4">
      <c r="A162" s="18"/>
      <c r="B162" s="18"/>
      <c r="C162" s="19"/>
    </row>
    <row r="163" spans="1:4">
      <c r="A163" s="41" t="s">
        <v>51</v>
      </c>
      <c r="B163" s="42" t="s">
        <v>6</v>
      </c>
      <c r="C163" s="44"/>
      <c r="D163" s="11">
        <f>D164+D166</f>
        <v>27650</v>
      </c>
    </row>
    <row r="164" spans="1:4">
      <c r="A164" s="41"/>
      <c r="B164" s="41" t="s">
        <v>19</v>
      </c>
      <c r="C164" s="3" t="s">
        <v>6</v>
      </c>
      <c r="D164" s="13">
        <f>D165</f>
        <v>-1000</v>
      </c>
    </row>
    <row r="165" spans="1:4">
      <c r="A165" s="41"/>
      <c r="B165" s="41" t="s">
        <v>19</v>
      </c>
      <c r="C165" s="9" t="s">
        <v>52</v>
      </c>
      <c r="D165" s="6">
        <v>-1000</v>
      </c>
    </row>
    <row r="166" spans="1:4">
      <c r="A166" s="41" t="s">
        <v>51</v>
      </c>
      <c r="B166" s="41" t="s">
        <v>7</v>
      </c>
      <c r="C166" s="3" t="s">
        <v>6</v>
      </c>
      <c r="D166" s="5">
        <f>SUM(D167:D171)</f>
        <v>28650</v>
      </c>
    </row>
    <row r="167" spans="1:4">
      <c r="A167" s="41" t="s">
        <v>51</v>
      </c>
      <c r="B167" s="41" t="s">
        <v>7</v>
      </c>
      <c r="C167" s="2" t="s">
        <v>9</v>
      </c>
      <c r="D167" s="6">
        <v>23000</v>
      </c>
    </row>
    <row r="168" spans="1:4">
      <c r="A168" s="41" t="s">
        <v>51</v>
      </c>
      <c r="B168" s="41" t="s">
        <v>7</v>
      </c>
      <c r="C168" s="2" t="s">
        <v>24</v>
      </c>
      <c r="D168" s="6">
        <v>400</v>
      </c>
    </row>
    <row r="169" spans="1:4">
      <c r="A169" s="41" t="s">
        <v>51</v>
      </c>
      <c r="B169" s="41" t="s">
        <v>7</v>
      </c>
      <c r="C169" s="2" t="s">
        <v>10</v>
      </c>
      <c r="D169" s="6">
        <v>150</v>
      </c>
    </row>
    <row r="170" spans="1:4">
      <c r="A170" s="41" t="s">
        <v>51</v>
      </c>
      <c r="B170" s="41" t="s">
        <v>7</v>
      </c>
      <c r="C170" s="2" t="s">
        <v>11</v>
      </c>
      <c r="D170" s="6">
        <v>100</v>
      </c>
    </row>
    <row r="171" spans="1:4">
      <c r="A171" s="41" t="s">
        <v>51</v>
      </c>
      <c r="B171" s="41" t="s">
        <v>7</v>
      </c>
      <c r="C171" s="2" t="s">
        <v>16</v>
      </c>
      <c r="D171" s="26">
        <v>5000</v>
      </c>
    </row>
    <row r="172" spans="1:4">
      <c r="A172" s="18"/>
      <c r="B172" s="18"/>
      <c r="C172" s="19"/>
    </row>
    <row r="173" spans="1:4">
      <c r="A173" s="41" t="s">
        <v>53</v>
      </c>
      <c r="B173" s="42" t="s">
        <v>6</v>
      </c>
      <c r="C173" s="44"/>
      <c r="D173" s="11">
        <f>D174</f>
        <v>1173779.77</v>
      </c>
    </row>
    <row r="174" spans="1:4">
      <c r="A174" s="41" t="s">
        <v>53</v>
      </c>
      <c r="B174" s="41" t="s">
        <v>7</v>
      </c>
      <c r="C174" s="3" t="s">
        <v>6</v>
      </c>
      <c r="D174" s="5">
        <f>SUM(D175:D183)</f>
        <v>1173779.77</v>
      </c>
    </row>
    <row r="175" spans="1:4">
      <c r="A175" s="41" t="s">
        <v>53</v>
      </c>
      <c r="B175" s="41" t="s">
        <v>7</v>
      </c>
      <c r="C175" s="2" t="s">
        <v>8</v>
      </c>
      <c r="D175" s="6">
        <v>936560.85</v>
      </c>
    </row>
    <row r="176" spans="1:4">
      <c r="A176" s="41" t="s">
        <v>53</v>
      </c>
      <c r="B176" s="41" t="s">
        <v>7</v>
      </c>
      <c r="C176" s="2" t="s">
        <v>9</v>
      </c>
      <c r="D176" s="6">
        <v>6000</v>
      </c>
    </row>
    <row r="177" spans="1:4">
      <c r="A177" s="41" t="s">
        <v>53</v>
      </c>
      <c r="B177" s="41" t="s">
        <v>7</v>
      </c>
      <c r="C177" s="2" t="s">
        <v>10</v>
      </c>
      <c r="D177" s="6">
        <v>14000</v>
      </c>
    </row>
    <row r="178" spans="1:4">
      <c r="A178" s="41" t="s">
        <v>53</v>
      </c>
      <c r="B178" s="41" t="s">
        <v>7</v>
      </c>
      <c r="C178" s="2" t="s">
        <v>55</v>
      </c>
      <c r="D178" s="6">
        <v>4800</v>
      </c>
    </row>
    <row r="179" spans="1:4">
      <c r="A179" s="41" t="s">
        <v>53</v>
      </c>
      <c r="B179" s="41" t="s">
        <v>7</v>
      </c>
      <c r="C179" s="2" t="s">
        <v>11</v>
      </c>
      <c r="D179" s="6">
        <v>500</v>
      </c>
    </row>
    <row r="180" spans="1:4">
      <c r="A180" s="41" t="s">
        <v>53</v>
      </c>
      <c r="B180" s="41" t="s">
        <v>7</v>
      </c>
      <c r="C180" s="2" t="s">
        <v>12</v>
      </c>
      <c r="D180" s="6">
        <v>16000</v>
      </c>
    </row>
    <row r="181" spans="1:4">
      <c r="A181" s="41" t="s">
        <v>53</v>
      </c>
      <c r="B181" s="41" t="s">
        <v>7</v>
      </c>
      <c r="C181" s="2" t="s">
        <v>13</v>
      </c>
      <c r="D181" s="6">
        <v>102904.94</v>
      </c>
    </row>
    <row r="182" spans="1:4">
      <c r="A182" s="41" t="s">
        <v>53</v>
      </c>
      <c r="B182" s="41" t="s">
        <v>7</v>
      </c>
      <c r="C182" s="2" t="s">
        <v>33</v>
      </c>
      <c r="D182" s="6">
        <v>1200</v>
      </c>
    </row>
    <row r="183" spans="1:4">
      <c r="A183" s="41" t="s">
        <v>53</v>
      </c>
      <c r="B183" s="41" t="s">
        <v>7</v>
      </c>
      <c r="C183" s="2" t="s">
        <v>56</v>
      </c>
      <c r="D183" s="26">
        <v>91813.98</v>
      </c>
    </row>
    <row r="184" spans="1:4">
      <c r="A184" s="18"/>
      <c r="B184" s="18"/>
      <c r="C184" s="19"/>
    </row>
    <row r="185" spans="1:4">
      <c r="A185" s="41" t="s">
        <v>57</v>
      </c>
      <c r="B185" s="42" t="s">
        <v>6</v>
      </c>
      <c r="C185" s="46"/>
      <c r="D185" s="11">
        <f>D186</f>
        <v>63600</v>
      </c>
    </row>
    <row r="186" spans="1:4">
      <c r="A186" s="41" t="s">
        <v>57</v>
      </c>
      <c r="B186" s="41" t="s">
        <v>7</v>
      </c>
      <c r="C186" s="3" t="s">
        <v>6</v>
      </c>
      <c r="D186" s="5">
        <f>SUM(D187:D202)</f>
        <v>63600</v>
      </c>
    </row>
    <row r="187" spans="1:4">
      <c r="A187" s="41" t="s">
        <v>57</v>
      </c>
      <c r="B187" s="41" t="s">
        <v>7</v>
      </c>
      <c r="C187" s="2" t="s">
        <v>36</v>
      </c>
      <c r="D187" s="6">
        <v>10000</v>
      </c>
    </row>
    <row r="188" spans="1:4">
      <c r="A188" s="41" t="s">
        <v>57</v>
      </c>
      <c r="B188" s="41" t="s">
        <v>7</v>
      </c>
      <c r="C188" s="2" t="s">
        <v>58</v>
      </c>
      <c r="D188" s="6">
        <v>1000</v>
      </c>
    </row>
    <row r="189" spans="1:4">
      <c r="A189" s="41" t="s">
        <v>57</v>
      </c>
      <c r="B189" s="41" t="s">
        <v>7</v>
      </c>
      <c r="C189" s="2" t="s">
        <v>59</v>
      </c>
      <c r="D189" s="6">
        <v>3000</v>
      </c>
    </row>
    <row r="190" spans="1:4">
      <c r="A190" s="41" t="s">
        <v>57</v>
      </c>
      <c r="B190" s="41" t="s">
        <v>7</v>
      </c>
      <c r="C190" s="2" t="s">
        <v>60</v>
      </c>
      <c r="D190" s="6">
        <v>15000</v>
      </c>
    </row>
    <row r="191" spans="1:4">
      <c r="A191" s="41" t="s">
        <v>57</v>
      </c>
      <c r="B191" s="41" t="s">
        <v>7</v>
      </c>
      <c r="C191" s="2" t="s">
        <v>61</v>
      </c>
      <c r="D191" s="6">
        <v>2500</v>
      </c>
    </row>
    <row r="192" spans="1:4">
      <c r="A192" s="41" t="s">
        <v>57</v>
      </c>
      <c r="B192" s="41" t="s">
        <v>7</v>
      </c>
      <c r="C192" s="2" t="s">
        <v>62</v>
      </c>
      <c r="D192" s="6">
        <v>3100</v>
      </c>
    </row>
    <row r="193" spans="1:4">
      <c r="A193" s="41" t="s">
        <v>57</v>
      </c>
      <c r="B193" s="41" t="s">
        <v>7</v>
      </c>
      <c r="C193" s="2" t="s">
        <v>63</v>
      </c>
      <c r="D193" s="6">
        <v>2500</v>
      </c>
    </row>
    <row r="194" spans="1:4">
      <c r="A194" s="41" t="s">
        <v>57</v>
      </c>
      <c r="B194" s="41" t="s">
        <v>7</v>
      </c>
      <c r="C194" s="2" t="s">
        <v>64</v>
      </c>
      <c r="D194" s="6">
        <v>2000</v>
      </c>
    </row>
    <row r="195" spans="1:4">
      <c r="A195" s="41" t="s">
        <v>57</v>
      </c>
      <c r="B195" s="41" t="s">
        <v>7</v>
      </c>
      <c r="C195" s="2" t="s">
        <v>65</v>
      </c>
      <c r="D195" s="6">
        <v>2000</v>
      </c>
    </row>
    <row r="196" spans="1:4">
      <c r="A196" s="41" t="s">
        <v>57</v>
      </c>
      <c r="B196" s="41" t="s">
        <v>7</v>
      </c>
      <c r="C196" s="2" t="s">
        <v>66</v>
      </c>
      <c r="D196" s="6">
        <v>1500</v>
      </c>
    </row>
    <row r="197" spans="1:4">
      <c r="A197" s="41" t="s">
        <v>57</v>
      </c>
      <c r="B197" s="41" t="s">
        <v>7</v>
      </c>
      <c r="C197" s="2" t="s">
        <v>67</v>
      </c>
      <c r="D197" s="6">
        <v>2000</v>
      </c>
    </row>
    <row r="198" spans="1:4">
      <c r="A198" s="41" t="s">
        <v>57</v>
      </c>
      <c r="B198" s="41" t="s">
        <v>7</v>
      </c>
      <c r="C198" s="2" t="s">
        <v>68</v>
      </c>
      <c r="D198" s="6">
        <v>11000</v>
      </c>
    </row>
    <row r="199" spans="1:4">
      <c r="A199" s="41" t="s">
        <v>57</v>
      </c>
      <c r="B199" s="41" t="s">
        <v>7</v>
      </c>
      <c r="C199" s="2" t="s">
        <v>69</v>
      </c>
      <c r="D199" s="6">
        <v>3000</v>
      </c>
    </row>
    <row r="200" spans="1:4">
      <c r="A200" s="41" t="s">
        <v>57</v>
      </c>
      <c r="B200" s="41" t="s">
        <v>7</v>
      </c>
      <c r="C200" s="2" t="s">
        <v>70</v>
      </c>
      <c r="D200" s="6">
        <v>3000</v>
      </c>
    </row>
    <row r="201" spans="1:4">
      <c r="A201" s="41" t="s">
        <v>57</v>
      </c>
      <c r="B201" s="41" t="s">
        <v>7</v>
      </c>
      <c r="C201" s="2" t="s">
        <v>71</v>
      </c>
      <c r="D201" s="6">
        <v>1000</v>
      </c>
    </row>
    <row r="202" spans="1:4">
      <c r="A202" s="41" t="s">
        <v>57</v>
      </c>
      <c r="B202" s="41" t="s">
        <v>7</v>
      </c>
      <c r="C202" s="2" t="s">
        <v>16</v>
      </c>
      <c r="D202" s="26">
        <v>1000</v>
      </c>
    </row>
    <row r="203" spans="1:4">
      <c r="A203" s="18"/>
      <c r="B203" s="18"/>
      <c r="C203" s="19"/>
    </row>
    <row r="204" spans="1:4">
      <c r="A204" s="41" t="s">
        <v>73</v>
      </c>
      <c r="B204" s="42" t="s">
        <v>6</v>
      </c>
      <c r="C204" s="44"/>
      <c r="D204" s="11">
        <f>D205+D208</f>
        <v>249600</v>
      </c>
    </row>
    <row r="205" spans="1:4">
      <c r="A205" s="41" t="s">
        <v>73</v>
      </c>
      <c r="B205" s="41" t="s">
        <v>19</v>
      </c>
      <c r="C205" s="3" t="s">
        <v>6</v>
      </c>
      <c r="D205" s="5">
        <f>D206+D207</f>
        <v>-16000</v>
      </c>
    </row>
    <row r="206" spans="1:4">
      <c r="A206" s="41" t="s">
        <v>73</v>
      </c>
      <c r="B206" s="41" t="s">
        <v>19</v>
      </c>
      <c r="C206" s="2" t="s">
        <v>74</v>
      </c>
      <c r="D206" s="6">
        <v>-10000</v>
      </c>
    </row>
    <row r="207" spans="1:4">
      <c r="A207" s="41" t="s">
        <v>73</v>
      </c>
      <c r="B207" s="41" t="s">
        <v>19</v>
      </c>
      <c r="C207" s="2" t="s">
        <v>75</v>
      </c>
      <c r="D207" s="6">
        <v>-6000</v>
      </c>
    </row>
    <row r="208" spans="1:4">
      <c r="A208" s="41" t="s">
        <v>73</v>
      </c>
      <c r="B208" s="41" t="s">
        <v>7</v>
      </c>
      <c r="C208" s="3" t="s">
        <v>6</v>
      </c>
      <c r="D208" s="5">
        <f>SUM(D209:D223)</f>
        <v>265600</v>
      </c>
    </row>
    <row r="209" spans="1:4">
      <c r="A209" s="41" t="s">
        <v>73</v>
      </c>
      <c r="B209" s="41" t="s">
        <v>7</v>
      </c>
      <c r="C209" s="2" t="s">
        <v>8</v>
      </c>
      <c r="D209" s="6">
        <v>39900</v>
      </c>
    </row>
    <row r="210" spans="1:4">
      <c r="A210" s="41" t="s">
        <v>73</v>
      </c>
      <c r="B210" s="41" t="s">
        <v>7</v>
      </c>
      <c r="C210" s="2" t="s">
        <v>9</v>
      </c>
      <c r="D210" s="6">
        <v>128000</v>
      </c>
    </row>
    <row r="211" spans="1:4">
      <c r="A211" s="41" t="s">
        <v>73</v>
      </c>
      <c r="B211" s="41" t="s">
        <v>7</v>
      </c>
      <c r="C211" s="2" t="s">
        <v>35</v>
      </c>
      <c r="D211" s="6">
        <v>200</v>
      </c>
    </row>
    <row r="212" spans="1:4">
      <c r="A212" s="41" t="s">
        <v>73</v>
      </c>
      <c r="B212" s="41" t="s">
        <v>7</v>
      </c>
      <c r="C212" s="2" t="s">
        <v>10</v>
      </c>
      <c r="D212" s="6">
        <v>2000</v>
      </c>
    </row>
    <row r="213" spans="1:4">
      <c r="A213" s="41" t="s">
        <v>73</v>
      </c>
      <c r="B213" s="41" t="s">
        <v>7</v>
      </c>
      <c r="C213" s="2" t="s">
        <v>11</v>
      </c>
      <c r="D213" s="6">
        <v>500</v>
      </c>
    </row>
    <row r="214" spans="1:4">
      <c r="A214" s="41" t="s">
        <v>73</v>
      </c>
      <c r="B214" s="41" t="s">
        <v>7</v>
      </c>
      <c r="C214" s="2" t="s">
        <v>36</v>
      </c>
      <c r="D214" s="6">
        <v>40000</v>
      </c>
    </row>
    <row r="215" spans="1:4">
      <c r="A215" s="41" t="s">
        <v>73</v>
      </c>
      <c r="B215" s="41" t="s">
        <v>7</v>
      </c>
      <c r="C215" s="2" t="s">
        <v>12</v>
      </c>
      <c r="D215" s="6">
        <v>10000</v>
      </c>
    </row>
    <row r="216" spans="1:4">
      <c r="A216" s="41" t="s">
        <v>73</v>
      </c>
      <c r="B216" s="41" t="s">
        <v>7</v>
      </c>
      <c r="C216" s="2" t="s">
        <v>33</v>
      </c>
      <c r="D216" s="6">
        <v>2000</v>
      </c>
    </row>
    <row r="217" spans="1:4">
      <c r="A217" s="41" t="s">
        <v>73</v>
      </c>
      <c r="B217" s="41" t="s">
        <v>7</v>
      </c>
      <c r="C217" s="2" t="s">
        <v>72</v>
      </c>
      <c r="D217" s="6">
        <v>15000</v>
      </c>
    </row>
    <row r="218" spans="1:4">
      <c r="A218" s="41" t="s">
        <v>73</v>
      </c>
      <c r="B218" s="41" t="s">
        <v>7</v>
      </c>
      <c r="C218" s="2" t="s">
        <v>60</v>
      </c>
      <c r="D218" s="6">
        <v>2000</v>
      </c>
    </row>
    <row r="219" spans="1:4">
      <c r="A219" s="41" t="s">
        <v>73</v>
      </c>
      <c r="B219" s="41" t="s">
        <v>7</v>
      </c>
      <c r="C219" s="2" t="s">
        <v>76</v>
      </c>
      <c r="D219" s="6">
        <v>7000</v>
      </c>
    </row>
    <row r="220" spans="1:4">
      <c r="A220" s="41" t="s">
        <v>73</v>
      </c>
      <c r="B220" s="41" t="s">
        <v>7</v>
      </c>
      <c r="C220" s="2" t="s">
        <v>77</v>
      </c>
      <c r="D220" s="6">
        <v>10000</v>
      </c>
    </row>
    <row r="221" spans="1:4">
      <c r="A221" s="41" t="s">
        <v>73</v>
      </c>
      <c r="B221" s="41" t="s">
        <v>7</v>
      </c>
      <c r="C221" s="2" t="s">
        <v>119</v>
      </c>
      <c r="D221" s="6">
        <v>3000</v>
      </c>
    </row>
    <row r="222" spans="1:4">
      <c r="A222" s="41" t="s">
        <v>73</v>
      </c>
      <c r="B222" s="41" t="s">
        <v>7</v>
      </c>
      <c r="C222" s="2" t="s">
        <v>78</v>
      </c>
      <c r="D222" s="6">
        <v>3000</v>
      </c>
    </row>
    <row r="223" spans="1:4">
      <c r="A223" s="41" t="s">
        <v>73</v>
      </c>
      <c r="B223" s="41" t="s">
        <v>7</v>
      </c>
      <c r="C223" s="2" t="s">
        <v>16</v>
      </c>
      <c r="D223" s="53">
        <v>3000</v>
      </c>
    </row>
    <row r="224" spans="1:4">
      <c r="A224" s="18"/>
      <c r="B224" s="18"/>
      <c r="C224" s="19"/>
    </row>
    <row r="225" spans="1:4">
      <c r="A225" s="41" t="s">
        <v>79</v>
      </c>
      <c r="B225" s="42" t="s">
        <v>6</v>
      </c>
      <c r="C225" s="44"/>
      <c r="D225" s="11">
        <f>D226</f>
        <v>39200</v>
      </c>
    </row>
    <row r="226" spans="1:4">
      <c r="A226" s="41" t="s">
        <v>79</v>
      </c>
      <c r="B226" s="41" t="s">
        <v>7</v>
      </c>
      <c r="C226" s="3" t="s">
        <v>6</v>
      </c>
      <c r="D226" s="5">
        <f>SUM(D227:D232)</f>
        <v>39200</v>
      </c>
    </row>
    <row r="227" spans="1:4">
      <c r="A227" s="41" t="s">
        <v>79</v>
      </c>
      <c r="B227" s="41" t="s">
        <v>7</v>
      </c>
      <c r="C227" s="2" t="s">
        <v>9</v>
      </c>
      <c r="D227" s="6">
        <v>26000</v>
      </c>
    </row>
    <row r="228" spans="1:4">
      <c r="A228" s="41" t="s">
        <v>79</v>
      </c>
      <c r="B228" s="41" t="s">
        <v>7</v>
      </c>
      <c r="C228" s="2" t="s">
        <v>24</v>
      </c>
      <c r="D228" s="6">
        <v>2700</v>
      </c>
    </row>
    <row r="229" spans="1:4">
      <c r="A229" s="41" t="s">
        <v>79</v>
      </c>
      <c r="B229" s="41" t="s">
        <v>7</v>
      </c>
      <c r="C229" s="2" t="s">
        <v>49</v>
      </c>
      <c r="D229" s="6">
        <v>3000</v>
      </c>
    </row>
    <row r="230" spans="1:4">
      <c r="A230" s="41" t="s">
        <v>79</v>
      </c>
      <c r="B230" s="41" t="s">
        <v>7</v>
      </c>
      <c r="C230" s="2" t="s">
        <v>10</v>
      </c>
      <c r="D230" s="6">
        <v>300</v>
      </c>
    </row>
    <row r="231" spans="1:4">
      <c r="A231" s="41" t="s">
        <v>79</v>
      </c>
      <c r="B231" s="41" t="s">
        <v>7</v>
      </c>
      <c r="C231" s="2" t="s">
        <v>11</v>
      </c>
      <c r="D231" s="6">
        <v>200</v>
      </c>
    </row>
    <row r="232" spans="1:4">
      <c r="A232" s="41" t="s">
        <v>79</v>
      </c>
      <c r="B232" s="41" t="s">
        <v>7</v>
      </c>
      <c r="C232" s="2" t="s">
        <v>16</v>
      </c>
      <c r="D232" s="26">
        <v>7000</v>
      </c>
    </row>
    <row r="233" spans="1:4">
      <c r="A233" s="18"/>
      <c r="B233" s="18"/>
      <c r="C233" s="19"/>
    </row>
    <row r="234" spans="1:4">
      <c r="A234" s="41" t="s">
        <v>80</v>
      </c>
      <c r="B234" s="42" t="s">
        <v>6</v>
      </c>
      <c r="C234" s="44"/>
      <c r="D234" s="11">
        <f>D235+D237</f>
        <v>30100</v>
      </c>
    </row>
    <row r="235" spans="1:4">
      <c r="A235" s="41"/>
      <c r="B235" s="41" t="s">
        <v>19</v>
      </c>
      <c r="C235" s="3" t="s">
        <v>6</v>
      </c>
      <c r="D235" s="5">
        <f>D236</f>
        <v>-1000</v>
      </c>
    </row>
    <row r="236" spans="1:4">
      <c r="A236" s="41"/>
      <c r="B236" s="41" t="s">
        <v>19</v>
      </c>
      <c r="C236" s="9" t="s">
        <v>52</v>
      </c>
      <c r="D236" s="10">
        <v>-1000</v>
      </c>
    </row>
    <row r="237" spans="1:4">
      <c r="A237" s="41" t="s">
        <v>80</v>
      </c>
      <c r="B237" s="41" t="s">
        <v>7</v>
      </c>
      <c r="C237" s="3" t="s">
        <v>6</v>
      </c>
      <c r="D237" s="5">
        <f>SUM(D238:D243)</f>
        <v>31100</v>
      </c>
    </row>
    <row r="238" spans="1:4">
      <c r="A238" s="41" t="s">
        <v>80</v>
      </c>
      <c r="B238" s="41" t="s">
        <v>7</v>
      </c>
      <c r="C238" s="2" t="s">
        <v>9</v>
      </c>
      <c r="D238" s="6">
        <v>21000</v>
      </c>
    </row>
    <row r="239" spans="1:4">
      <c r="A239" s="41" t="s">
        <v>80</v>
      </c>
      <c r="B239" s="41" t="s">
        <v>7</v>
      </c>
      <c r="C239" s="2" t="s">
        <v>24</v>
      </c>
      <c r="D239" s="6">
        <v>1300</v>
      </c>
    </row>
    <row r="240" spans="1:4">
      <c r="A240" s="41" t="s">
        <v>80</v>
      </c>
      <c r="B240" s="41" t="s">
        <v>7</v>
      </c>
      <c r="C240" s="2" t="s">
        <v>49</v>
      </c>
      <c r="D240" s="6">
        <v>3000</v>
      </c>
    </row>
    <row r="241" spans="1:4">
      <c r="A241" s="41" t="s">
        <v>80</v>
      </c>
      <c r="B241" s="41" t="s">
        <v>7</v>
      </c>
      <c r="C241" s="2" t="s">
        <v>10</v>
      </c>
      <c r="D241" s="6">
        <v>600</v>
      </c>
    </row>
    <row r="242" spans="1:4">
      <c r="A242" s="41" t="s">
        <v>80</v>
      </c>
      <c r="B242" s="41" t="s">
        <v>7</v>
      </c>
      <c r="C242" s="2" t="s">
        <v>11</v>
      </c>
      <c r="D242" s="6">
        <v>200</v>
      </c>
    </row>
    <row r="243" spans="1:4">
      <c r="A243" s="41" t="s">
        <v>80</v>
      </c>
      <c r="B243" s="41" t="s">
        <v>7</v>
      </c>
      <c r="C243" s="2" t="s">
        <v>16</v>
      </c>
      <c r="D243" s="26">
        <v>5000</v>
      </c>
    </row>
    <row r="244" spans="1:4">
      <c r="A244" s="18"/>
      <c r="B244" s="18"/>
      <c r="C244" s="19"/>
    </row>
    <row r="245" spans="1:4">
      <c r="A245" s="41" t="s">
        <v>82</v>
      </c>
      <c r="B245" s="42" t="s">
        <v>6</v>
      </c>
      <c r="C245" s="44"/>
      <c r="D245" s="11">
        <f>D246</f>
        <v>11040</v>
      </c>
    </row>
    <row r="246" spans="1:4">
      <c r="A246" s="41" t="s">
        <v>82</v>
      </c>
      <c r="B246" s="41" t="s">
        <v>7</v>
      </c>
      <c r="C246" s="3" t="s">
        <v>6</v>
      </c>
      <c r="D246" s="5">
        <f>SUM(D247:D251)</f>
        <v>11040</v>
      </c>
    </row>
    <row r="247" spans="1:4">
      <c r="A247" s="41" t="s">
        <v>82</v>
      </c>
      <c r="B247" s="41" t="s">
        <v>7</v>
      </c>
      <c r="C247" s="2" t="s">
        <v>24</v>
      </c>
      <c r="D247" s="6">
        <v>480</v>
      </c>
    </row>
    <row r="248" spans="1:4">
      <c r="A248" s="41" t="s">
        <v>82</v>
      </c>
      <c r="B248" s="41" t="s">
        <v>7</v>
      </c>
      <c r="C248" s="2" t="s">
        <v>10</v>
      </c>
      <c r="D248" s="6">
        <v>500</v>
      </c>
    </row>
    <row r="249" spans="1:4">
      <c r="A249" s="41" t="s">
        <v>82</v>
      </c>
      <c r="B249" s="41" t="s">
        <v>7</v>
      </c>
      <c r="C249" s="2" t="s">
        <v>12</v>
      </c>
      <c r="D249" s="6">
        <v>4000</v>
      </c>
    </row>
    <row r="250" spans="1:4">
      <c r="A250" s="41" t="s">
        <v>82</v>
      </c>
      <c r="B250" s="41" t="s">
        <v>7</v>
      </c>
      <c r="C250" s="2" t="s">
        <v>33</v>
      </c>
      <c r="D250" s="6">
        <v>60</v>
      </c>
    </row>
    <row r="251" spans="1:4">
      <c r="A251" s="41" t="s">
        <v>82</v>
      </c>
      <c r="B251" s="41" t="s">
        <v>7</v>
      </c>
      <c r="C251" s="2" t="s">
        <v>16</v>
      </c>
      <c r="D251" s="26">
        <v>6000</v>
      </c>
    </row>
    <row r="252" spans="1:4">
      <c r="A252" s="18"/>
      <c r="B252" s="18"/>
      <c r="C252" s="19"/>
    </row>
    <row r="253" spans="1:4">
      <c r="A253" s="41" t="s">
        <v>83</v>
      </c>
      <c r="B253" s="42" t="s">
        <v>6</v>
      </c>
      <c r="C253" s="44"/>
      <c r="D253" s="11">
        <f>D254</f>
        <v>135040.52000000002</v>
      </c>
    </row>
    <row r="254" spans="1:4">
      <c r="A254" s="41" t="s">
        <v>83</v>
      </c>
      <c r="B254" s="41" t="s">
        <v>7</v>
      </c>
      <c r="C254" s="3" t="s">
        <v>6</v>
      </c>
      <c r="D254" s="5">
        <f>SUM(D255:D256)</f>
        <v>135040.52000000002</v>
      </c>
    </row>
    <row r="255" spans="1:4">
      <c r="A255" s="41" t="s">
        <v>83</v>
      </c>
      <c r="B255" s="41" t="s">
        <v>7</v>
      </c>
      <c r="C255" s="2" t="s">
        <v>12</v>
      </c>
      <c r="D255" s="6">
        <v>16500</v>
      </c>
    </row>
    <row r="256" spans="1:4">
      <c r="A256" s="41" t="s">
        <v>83</v>
      </c>
      <c r="B256" s="41" t="s">
        <v>7</v>
      </c>
      <c r="C256" s="2" t="s">
        <v>37</v>
      </c>
      <c r="D256" s="31">
        <v>118540.52</v>
      </c>
    </row>
    <row r="257" spans="1:4">
      <c r="A257" s="18"/>
      <c r="B257" s="18"/>
      <c r="C257" s="19"/>
    </row>
    <row r="258" spans="1:4">
      <c r="A258" s="41" t="s">
        <v>84</v>
      </c>
      <c r="B258" s="42" t="s">
        <v>6</v>
      </c>
      <c r="C258" s="44"/>
      <c r="D258" s="11">
        <f>D259</f>
        <v>97601.03</v>
      </c>
    </row>
    <row r="259" spans="1:4">
      <c r="A259" s="41" t="s">
        <v>84</v>
      </c>
      <c r="B259" s="41" t="s">
        <v>7</v>
      </c>
      <c r="C259" s="3" t="s">
        <v>6</v>
      </c>
      <c r="D259" s="5">
        <f>SUM(D260:D267)</f>
        <v>97601.03</v>
      </c>
    </row>
    <row r="260" spans="1:4">
      <c r="A260" s="41" t="s">
        <v>84</v>
      </c>
      <c r="B260" s="41" t="s">
        <v>7</v>
      </c>
      <c r="C260" s="2" t="s">
        <v>8</v>
      </c>
      <c r="D260" s="6">
        <v>68401.03</v>
      </c>
    </row>
    <row r="261" spans="1:4">
      <c r="A261" s="41" t="s">
        <v>84</v>
      </c>
      <c r="B261" s="41" t="s">
        <v>7</v>
      </c>
      <c r="C261" s="2" t="s">
        <v>85</v>
      </c>
      <c r="D261" s="6">
        <v>600</v>
      </c>
    </row>
    <row r="262" spans="1:4">
      <c r="A262" s="41" t="s">
        <v>84</v>
      </c>
      <c r="B262" s="41" t="s">
        <v>7</v>
      </c>
      <c r="C262" s="2" t="s">
        <v>10</v>
      </c>
      <c r="D262" s="6">
        <v>100</v>
      </c>
    </row>
    <row r="263" spans="1:4">
      <c r="A263" s="41" t="s">
        <v>84</v>
      </c>
      <c r="B263" s="41" t="s">
        <v>7</v>
      </c>
      <c r="C263" s="2" t="s">
        <v>11</v>
      </c>
      <c r="D263" s="6">
        <v>1500</v>
      </c>
    </row>
    <row r="264" spans="1:4">
      <c r="A264" s="41" t="s">
        <v>84</v>
      </c>
      <c r="B264" s="41" t="s">
        <v>7</v>
      </c>
      <c r="C264" s="2" t="s">
        <v>12</v>
      </c>
      <c r="D264" s="6">
        <v>4000</v>
      </c>
    </row>
    <row r="265" spans="1:4">
      <c r="A265" s="41" t="s">
        <v>84</v>
      </c>
      <c r="B265" s="41" t="s">
        <v>7</v>
      </c>
      <c r="C265" s="2" t="s">
        <v>86</v>
      </c>
      <c r="D265" s="6">
        <v>20000</v>
      </c>
    </row>
    <row r="266" spans="1:4">
      <c r="A266" s="41" t="s">
        <v>84</v>
      </c>
      <c r="B266" s="41" t="s">
        <v>7</v>
      </c>
      <c r="C266" s="2" t="s">
        <v>16</v>
      </c>
      <c r="D266" s="6">
        <v>1000</v>
      </c>
    </row>
    <row r="267" spans="1:4">
      <c r="A267" s="41" t="s">
        <v>84</v>
      </c>
      <c r="B267" s="41" t="s">
        <v>7</v>
      </c>
      <c r="C267" s="2" t="s">
        <v>17</v>
      </c>
      <c r="D267" s="31">
        <v>2000</v>
      </c>
    </row>
    <row r="268" spans="1:4">
      <c r="A268" s="18"/>
      <c r="B268" s="18"/>
      <c r="C268" s="19"/>
    </row>
    <row r="269" spans="1:4">
      <c r="A269" s="41" t="s">
        <v>87</v>
      </c>
      <c r="B269" s="42" t="s">
        <v>6</v>
      </c>
      <c r="C269" s="44"/>
      <c r="D269" s="11">
        <f>D270</f>
        <v>46800</v>
      </c>
    </row>
    <row r="270" spans="1:4">
      <c r="A270" s="41" t="s">
        <v>87</v>
      </c>
      <c r="B270" s="41" t="s">
        <v>7</v>
      </c>
      <c r="C270" s="3" t="s">
        <v>6</v>
      </c>
      <c r="D270" s="5">
        <f>SUM(D271:D276)</f>
        <v>46800</v>
      </c>
    </row>
    <row r="271" spans="1:4">
      <c r="A271" s="41" t="s">
        <v>87</v>
      </c>
      <c r="B271" s="41" t="s">
        <v>7</v>
      </c>
      <c r="C271" s="2" t="s">
        <v>9</v>
      </c>
      <c r="D271" s="6">
        <v>26000</v>
      </c>
    </row>
    <row r="272" spans="1:4">
      <c r="A272" s="41" t="s">
        <v>87</v>
      </c>
      <c r="B272" s="41" t="s">
        <v>7</v>
      </c>
      <c r="C272" s="2" t="s">
        <v>24</v>
      </c>
      <c r="D272" s="6">
        <v>2400</v>
      </c>
    </row>
    <row r="273" spans="1:5">
      <c r="A273" s="41" t="s">
        <v>87</v>
      </c>
      <c r="B273" s="41" t="s">
        <v>7</v>
      </c>
      <c r="C273" s="2" t="s">
        <v>49</v>
      </c>
      <c r="D273" s="6">
        <v>800</v>
      </c>
    </row>
    <row r="274" spans="1:5">
      <c r="A274" s="41" t="s">
        <v>87</v>
      </c>
      <c r="B274" s="41" t="s">
        <v>7</v>
      </c>
      <c r="C274" s="2" t="s">
        <v>10</v>
      </c>
      <c r="D274" s="6">
        <v>300</v>
      </c>
    </row>
    <row r="275" spans="1:5">
      <c r="A275" s="41" t="s">
        <v>87</v>
      </c>
      <c r="B275" s="41" t="s">
        <v>7</v>
      </c>
      <c r="C275" s="2" t="s">
        <v>11</v>
      </c>
      <c r="D275" s="6">
        <v>300</v>
      </c>
    </row>
    <row r="276" spans="1:5">
      <c r="A276" s="41" t="s">
        <v>87</v>
      </c>
      <c r="B276" s="41" t="s">
        <v>7</v>
      </c>
      <c r="C276" s="2" t="s">
        <v>16</v>
      </c>
      <c r="D276" s="26">
        <v>17000</v>
      </c>
    </row>
    <row r="277" spans="1:5">
      <c r="A277" s="18"/>
      <c r="B277" s="18"/>
      <c r="C277" s="19"/>
    </row>
    <row r="278" spans="1:5">
      <c r="A278" s="41" t="s">
        <v>88</v>
      </c>
      <c r="B278" s="42" t="s">
        <v>6</v>
      </c>
      <c r="C278" s="44"/>
      <c r="D278" s="11">
        <f>D279</f>
        <v>6250</v>
      </c>
    </row>
    <row r="279" spans="1:5">
      <c r="A279" s="41" t="s">
        <v>88</v>
      </c>
      <c r="B279" s="41" t="s">
        <v>7</v>
      </c>
      <c r="C279" s="3" t="s">
        <v>6</v>
      </c>
      <c r="D279" s="5">
        <f>SUM(D280:D284)</f>
        <v>6250</v>
      </c>
    </row>
    <row r="280" spans="1:5">
      <c r="A280" s="41" t="s">
        <v>88</v>
      </c>
      <c r="B280" s="41" t="s">
        <v>7</v>
      </c>
      <c r="C280" s="2" t="s">
        <v>10</v>
      </c>
      <c r="D280" s="6">
        <v>300</v>
      </c>
    </row>
    <row r="281" spans="1:5">
      <c r="A281" s="41" t="s">
        <v>88</v>
      </c>
      <c r="B281" s="41" t="s">
        <v>7</v>
      </c>
      <c r="C281" s="2" t="s">
        <v>11</v>
      </c>
      <c r="D281" s="6">
        <v>150</v>
      </c>
    </row>
    <row r="282" spans="1:5">
      <c r="A282" s="41" t="s">
        <v>88</v>
      </c>
      <c r="B282" s="41" t="s">
        <v>7</v>
      </c>
      <c r="C282" s="2" t="s">
        <v>12</v>
      </c>
      <c r="D282" s="6">
        <v>2000</v>
      </c>
    </row>
    <row r="283" spans="1:5">
      <c r="A283" s="41" t="s">
        <v>88</v>
      </c>
      <c r="B283" s="41" t="s">
        <v>7</v>
      </c>
      <c r="C283" s="2" t="s">
        <v>33</v>
      </c>
      <c r="D283" s="6">
        <v>1800</v>
      </c>
    </row>
    <row r="284" spans="1:5">
      <c r="A284" s="41" t="s">
        <v>88</v>
      </c>
      <c r="B284" s="41" t="s">
        <v>7</v>
      </c>
      <c r="C284" s="2" t="s">
        <v>16</v>
      </c>
      <c r="D284" s="26">
        <v>2000</v>
      </c>
    </row>
    <row r="285" spans="1:5">
      <c r="A285" s="18"/>
      <c r="B285" s="18"/>
      <c r="C285" s="19"/>
    </row>
    <row r="286" spans="1:5">
      <c r="A286" s="41" t="s">
        <v>89</v>
      </c>
      <c r="B286" s="42" t="s">
        <v>6</v>
      </c>
      <c r="C286" s="44"/>
      <c r="D286" s="11">
        <f>D290+D287</f>
        <v>358750</v>
      </c>
      <c r="E286" s="8"/>
    </row>
    <row r="287" spans="1:5">
      <c r="A287" s="41" t="s">
        <v>89</v>
      </c>
      <c r="B287" s="41" t="s">
        <v>19</v>
      </c>
      <c r="C287" s="3" t="s">
        <v>6</v>
      </c>
      <c r="D287" s="5">
        <f>SUM(D288:D289)</f>
        <v>-55000</v>
      </c>
    </row>
    <row r="288" spans="1:5">
      <c r="A288" s="41" t="s">
        <v>89</v>
      </c>
      <c r="B288" s="41" t="s">
        <v>19</v>
      </c>
      <c r="C288" s="9" t="s">
        <v>38</v>
      </c>
      <c r="D288" s="6">
        <v>-15000</v>
      </c>
    </row>
    <row r="289" spans="1:4">
      <c r="A289" s="41" t="s">
        <v>89</v>
      </c>
      <c r="B289" s="41" t="s">
        <v>19</v>
      </c>
      <c r="C289" s="2" t="s">
        <v>52</v>
      </c>
      <c r="D289" s="6">
        <v>-40000</v>
      </c>
    </row>
    <row r="290" spans="1:4">
      <c r="A290" s="41" t="s">
        <v>89</v>
      </c>
      <c r="B290" s="41" t="s">
        <v>7</v>
      </c>
      <c r="C290" s="3" t="s">
        <v>6</v>
      </c>
      <c r="D290" s="5">
        <f>SUM(D291:D299)</f>
        <v>413750</v>
      </c>
    </row>
    <row r="291" spans="1:4">
      <c r="A291" s="41"/>
      <c r="B291" s="41"/>
      <c r="C291" s="2" t="s">
        <v>90</v>
      </c>
      <c r="D291" s="6">
        <v>1500</v>
      </c>
    </row>
    <row r="292" spans="1:4">
      <c r="A292" s="41" t="s">
        <v>89</v>
      </c>
      <c r="B292" s="41" t="s">
        <v>7</v>
      </c>
      <c r="C292" s="2" t="s">
        <v>81</v>
      </c>
      <c r="D292" s="6">
        <v>330000</v>
      </c>
    </row>
    <row r="293" spans="1:4">
      <c r="A293" s="41" t="s">
        <v>89</v>
      </c>
      <c r="B293" s="41" t="s">
        <v>7</v>
      </c>
      <c r="C293" s="2" t="s">
        <v>8</v>
      </c>
      <c r="D293" s="6">
        <v>55000</v>
      </c>
    </row>
    <row r="294" spans="1:4">
      <c r="A294" s="41" t="s">
        <v>89</v>
      </c>
      <c r="B294" s="41" t="s">
        <v>7</v>
      </c>
      <c r="C294" s="2" t="s">
        <v>9</v>
      </c>
      <c r="D294" s="6">
        <v>20000</v>
      </c>
    </row>
    <row r="295" spans="1:4">
      <c r="A295" s="41" t="s">
        <v>89</v>
      </c>
      <c r="B295" s="41" t="s">
        <v>7</v>
      </c>
      <c r="C295" s="2" t="s">
        <v>24</v>
      </c>
      <c r="D295" s="6">
        <v>1000</v>
      </c>
    </row>
    <row r="296" spans="1:4">
      <c r="A296" s="41" t="s">
        <v>89</v>
      </c>
      <c r="B296" s="41" t="s">
        <v>7</v>
      </c>
      <c r="C296" s="2" t="s">
        <v>10</v>
      </c>
      <c r="D296" s="6">
        <v>250</v>
      </c>
    </row>
    <row r="297" spans="1:4">
      <c r="A297" s="41" t="s">
        <v>89</v>
      </c>
      <c r="B297" s="41" t="s">
        <v>7</v>
      </c>
      <c r="C297" s="2" t="s">
        <v>11</v>
      </c>
      <c r="D297" s="6">
        <v>500</v>
      </c>
    </row>
    <row r="298" spans="1:4">
      <c r="A298" s="41" t="s">
        <v>89</v>
      </c>
      <c r="B298" s="41" t="s">
        <v>7</v>
      </c>
      <c r="C298" s="2" t="s">
        <v>12</v>
      </c>
      <c r="D298" s="6">
        <v>4000</v>
      </c>
    </row>
    <row r="299" spans="1:4">
      <c r="A299" s="41" t="s">
        <v>89</v>
      </c>
      <c r="B299" s="41" t="s">
        <v>7</v>
      </c>
      <c r="C299" s="2" t="s">
        <v>16</v>
      </c>
      <c r="D299" s="26">
        <v>1500</v>
      </c>
    </row>
    <row r="300" spans="1:4">
      <c r="A300" s="18"/>
      <c r="B300" s="18"/>
      <c r="C300" s="19"/>
    </row>
    <row r="301" spans="1:4">
      <c r="A301" s="41" t="s">
        <v>91</v>
      </c>
      <c r="B301" s="42" t="s">
        <v>6</v>
      </c>
      <c r="C301" s="44"/>
      <c r="D301" s="11">
        <f>D302</f>
        <v>71101.03</v>
      </c>
    </row>
    <row r="302" spans="1:4">
      <c r="A302" s="41" t="s">
        <v>91</v>
      </c>
      <c r="B302" s="41" t="s">
        <v>7</v>
      </c>
      <c r="C302" s="3" t="s">
        <v>6</v>
      </c>
      <c r="D302" s="5">
        <f>SUM(D303:D306)</f>
        <v>71101.03</v>
      </c>
    </row>
    <row r="303" spans="1:4">
      <c r="A303" s="41" t="s">
        <v>91</v>
      </c>
      <c r="B303" s="41" t="s">
        <v>7</v>
      </c>
      <c r="C303" s="2" t="s">
        <v>8</v>
      </c>
      <c r="D303" s="6">
        <v>68401.03</v>
      </c>
    </row>
    <row r="304" spans="1:4">
      <c r="A304" s="41" t="s">
        <v>91</v>
      </c>
      <c r="B304" s="41" t="s">
        <v>7</v>
      </c>
      <c r="C304" s="2" t="s">
        <v>85</v>
      </c>
      <c r="D304" s="6">
        <v>600</v>
      </c>
    </row>
    <row r="305" spans="1:4">
      <c r="A305" s="41" t="s">
        <v>91</v>
      </c>
      <c r="B305" s="41" t="s">
        <v>7</v>
      </c>
      <c r="C305" s="2" t="s">
        <v>11</v>
      </c>
      <c r="D305" s="6">
        <v>100</v>
      </c>
    </row>
    <row r="306" spans="1:4">
      <c r="A306" s="41" t="s">
        <v>91</v>
      </c>
      <c r="B306" s="41" t="s">
        <v>7</v>
      </c>
      <c r="C306" s="2" t="s">
        <v>17</v>
      </c>
      <c r="D306" s="26">
        <v>2000</v>
      </c>
    </row>
    <row r="307" spans="1:4">
      <c r="A307" s="18"/>
      <c r="B307" s="18"/>
      <c r="C307" s="19"/>
    </row>
    <row r="308" spans="1:4">
      <c r="A308" s="41" t="s">
        <v>92</v>
      </c>
      <c r="B308" s="42" t="s">
        <v>6</v>
      </c>
      <c r="C308" s="44"/>
      <c r="D308" s="11">
        <f>D309</f>
        <v>42225</v>
      </c>
    </row>
    <row r="309" spans="1:4">
      <c r="A309" s="41" t="s">
        <v>92</v>
      </c>
      <c r="B309" s="41" t="s">
        <v>7</v>
      </c>
      <c r="C309" s="3" t="s">
        <v>6</v>
      </c>
      <c r="D309" s="5">
        <f>SUM(D310:D315)</f>
        <v>42225</v>
      </c>
    </row>
    <row r="310" spans="1:4">
      <c r="A310" s="41" t="s">
        <v>92</v>
      </c>
      <c r="B310" s="41" t="s">
        <v>7</v>
      </c>
      <c r="C310" s="2" t="s">
        <v>9</v>
      </c>
      <c r="D310" s="6">
        <v>28225</v>
      </c>
    </row>
    <row r="311" spans="1:4">
      <c r="A311" s="41" t="s">
        <v>92</v>
      </c>
      <c r="B311" s="41" t="s">
        <v>7</v>
      </c>
      <c r="C311" s="2" t="s">
        <v>24</v>
      </c>
      <c r="D311" s="6">
        <v>1800</v>
      </c>
    </row>
    <row r="312" spans="1:4">
      <c r="A312" s="41" t="s">
        <v>92</v>
      </c>
      <c r="B312" s="41" t="s">
        <v>7</v>
      </c>
      <c r="C312" s="2" t="s">
        <v>49</v>
      </c>
      <c r="D312" s="6">
        <v>500</v>
      </c>
    </row>
    <row r="313" spans="1:4">
      <c r="A313" s="41" t="s">
        <v>92</v>
      </c>
      <c r="B313" s="41" t="s">
        <v>7</v>
      </c>
      <c r="C313" s="2" t="s">
        <v>10</v>
      </c>
      <c r="D313" s="6">
        <v>300</v>
      </c>
    </row>
    <row r="314" spans="1:4">
      <c r="A314" s="41" t="s">
        <v>92</v>
      </c>
      <c r="B314" s="41" t="s">
        <v>7</v>
      </c>
      <c r="C314" s="2" t="s">
        <v>11</v>
      </c>
      <c r="D314" s="6">
        <v>400</v>
      </c>
    </row>
    <row r="315" spans="1:4">
      <c r="A315" s="41" t="s">
        <v>92</v>
      </c>
      <c r="B315" s="41" t="s">
        <v>7</v>
      </c>
      <c r="C315" s="2" t="s">
        <v>16</v>
      </c>
      <c r="D315" s="26">
        <v>11000</v>
      </c>
    </row>
    <row r="316" spans="1:4">
      <c r="A316" s="18"/>
      <c r="B316" s="18"/>
      <c r="C316" s="19"/>
    </row>
    <row r="317" spans="1:4">
      <c r="A317" s="41" t="s">
        <v>93</v>
      </c>
      <c r="B317" s="42" t="s">
        <v>6</v>
      </c>
      <c r="C317" s="44"/>
      <c r="D317" s="11">
        <f>D318+D320</f>
        <v>18688.080000000002</v>
      </c>
    </row>
    <row r="318" spans="1:4">
      <c r="A318" s="41" t="s">
        <v>93</v>
      </c>
      <c r="B318" s="41" t="s">
        <v>19</v>
      </c>
      <c r="C318" s="3" t="s">
        <v>6</v>
      </c>
      <c r="D318" s="5">
        <f>D319</f>
        <v>-12000</v>
      </c>
    </row>
    <row r="319" spans="1:4">
      <c r="A319" s="41" t="s">
        <v>93</v>
      </c>
      <c r="B319" s="41" t="s">
        <v>19</v>
      </c>
      <c r="C319" s="2" t="s">
        <v>20</v>
      </c>
      <c r="D319" s="6">
        <v>-12000</v>
      </c>
    </row>
    <row r="320" spans="1:4">
      <c r="A320" s="41" t="s">
        <v>93</v>
      </c>
      <c r="B320" s="41" t="s">
        <v>7</v>
      </c>
      <c r="C320" s="3" t="s">
        <v>6</v>
      </c>
      <c r="D320" s="5">
        <f>SUM(D321:D327)</f>
        <v>30688.080000000002</v>
      </c>
    </row>
    <row r="321" spans="1:6">
      <c r="A321" s="41" t="s">
        <v>93</v>
      </c>
      <c r="B321" s="41" t="s">
        <v>7</v>
      </c>
      <c r="C321" s="2" t="s">
        <v>94</v>
      </c>
      <c r="D321" s="6">
        <v>4000</v>
      </c>
    </row>
    <row r="322" spans="1:6">
      <c r="A322" s="41" t="s">
        <v>93</v>
      </c>
      <c r="B322" s="41" t="s">
        <v>7</v>
      </c>
      <c r="C322" s="2" t="s">
        <v>9</v>
      </c>
      <c r="D322" s="6">
        <v>20000</v>
      </c>
    </row>
    <row r="323" spans="1:6">
      <c r="A323" s="41" t="s">
        <v>93</v>
      </c>
      <c r="B323" s="41" t="s">
        <v>7</v>
      </c>
      <c r="C323" s="2" t="s">
        <v>24</v>
      </c>
      <c r="D323" s="6">
        <v>600</v>
      </c>
    </row>
    <row r="324" spans="1:6">
      <c r="A324" s="41" t="s">
        <v>93</v>
      </c>
      <c r="B324" s="41" t="s">
        <v>7</v>
      </c>
      <c r="C324" s="2" t="s">
        <v>10</v>
      </c>
      <c r="D324" s="6">
        <v>1000</v>
      </c>
    </row>
    <row r="325" spans="1:6">
      <c r="A325" s="41"/>
      <c r="B325" s="41"/>
      <c r="C325" s="2" t="s">
        <v>25</v>
      </c>
      <c r="D325" s="6">
        <v>700</v>
      </c>
    </row>
    <row r="326" spans="1:6">
      <c r="A326" s="41" t="s">
        <v>93</v>
      </c>
      <c r="B326" s="41" t="s">
        <v>7</v>
      </c>
      <c r="C326" s="2" t="s">
        <v>95</v>
      </c>
      <c r="D326" s="6">
        <v>3888.08</v>
      </c>
    </row>
    <row r="327" spans="1:6">
      <c r="A327" s="4"/>
      <c r="B327" s="4"/>
      <c r="C327" s="9" t="s">
        <v>16</v>
      </c>
      <c r="D327" s="6">
        <v>500</v>
      </c>
    </row>
    <row r="328" spans="1:6">
      <c r="A328" s="42" t="s">
        <v>6</v>
      </c>
      <c r="B328" s="43"/>
      <c r="C328" s="44"/>
    </row>
    <row r="329" spans="1:6">
      <c r="A329" t="s">
        <v>96</v>
      </c>
      <c r="D329" s="62">
        <f>D317+D308+D301+D286+D278+D269+D258+D253+D245+D234+D225+D204+D185+D173+D163+D154+D141+D135+D127+D118+D108+D96+D85+D80+D75+D67+D54+D40+D37</f>
        <v>-67737.280000000261</v>
      </c>
      <c r="E329" s="61" t="s">
        <v>153</v>
      </c>
      <c r="F329" s="8"/>
    </row>
    <row r="331" spans="1:6" ht="21">
      <c r="D331" s="15"/>
    </row>
    <row r="332" spans="1:6">
      <c r="A332" s="27" t="s">
        <v>151</v>
      </c>
    </row>
    <row r="333" spans="1:6">
      <c r="A333" s="27" t="s">
        <v>152</v>
      </c>
    </row>
    <row r="335" spans="1:6">
      <c r="A335" s="40" t="s">
        <v>162</v>
      </c>
    </row>
  </sheetData>
  <mergeCells count="95">
    <mergeCell ref="B80:C80"/>
    <mergeCell ref="B320:B326"/>
    <mergeCell ref="A317:A326"/>
    <mergeCell ref="A328:C328"/>
    <mergeCell ref="B164:B165"/>
    <mergeCell ref="B235:B236"/>
    <mergeCell ref="B308:C308"/>
    <mergeCell ref="B309:B315"/>
    <mergeCell ref="A308:A315"/>
    <mergeCell ref="B317:C317"/>
    <mergeCell ref="B318:B319"/>
    <mergeCell ref="B301:C301"/>
    <mergeCell ref="B302:B306"/>
    <mergeCell ref="A301:A306"/>
    <mergeCell ref="B286:C286"/>
    <mergeCell ref="B287:B289"/>
    <mergeCell ref="B290:B299"/>
    <mergeCell ref="A286:A299"/>
    <mergeCell ref="B278:C278"/>
    <mergeCell ref="B279:B284"/>
    <mergeCell ref="A278:A284"/>
    <mergeCell ref="B269:C269"/>
    <mergeCell ref="B270:B276"/>
    <mergeCell ref="A269:A276"/>
    <mergeCell ref="B253:C253"/>
    <mergeCell ref="B254:B256"/>
    <mergeCell ref="A253:A256"/>
    <mergeCell ref="B258:C258"/>
    <mergeCell ref="B259:B267"/>
    <mergeCell ref="A258:A267"/>
    <mergeCell ref="B234:C234"/>
    <mergeCell ref="B237:B243"/>
    <mergeCell ref="A234:A243"/>
    <mergeCell ref="B245:C245"/>
    <mergeCell ref="B246:B251"/>
    <mergeCell ref="A245:A251"/>
    <mergeCell ref="B205:B207"/>
    <mergeCell ref="B208:B223"/>
    <mergeCell ref="A204:A223"/>
    <mergeCell ref="B225:C225"/>
    <mergeCell ref="B226:B232"/>
    <mergeCell ref="A225:A232"/>
    <mergeCell ref="B204:C204"/>
    <mergeCell ref="B173:C173"/>
    <mergeCell ref="B174:B183"/>
    <mergeCell ref="A173:A183"/>
    <mergeCell ref="B185:C185"/>
    <mergeCell ref="B186:B202"/>
    <mergeCell ref="A185:A202"/>
    <mergeCell ref="B155:B161"/>
    <mergeCell ref="A154:A161"/>
    <mergeCell ref="B163:C163"/>
    <mergeCell ref="B166:B171"/>
    <mergeCell ref="A163:A171"/>
    <mergeCell ref="B154:C154"/>
    <mergeCell ref="B141:C141"/>
    <mergeCell ref="B142:B143"/>
    <mergeCell ref="B144:B145"/>
    <mergeCell ref="B146:B152"/>
    <mergeCell ref="A141:A152"/>
    <mergeCell ref="B135:C135"/>
    <mergeCell ref="B136:B139"/>
    <mergeCell ref="A135:A139"/>
    <mergeCell ref="B127:C127"/>
    <mergeCell ref="B128:B133"/>
    <mergeCell ref="A127:A133"/>
    <mergeCell ref="B109:B116"/>
    <mergeCell ref="A108:A116"/>
    <mergeCell ref="B118:C118"/>
    <mergeCell ref="B119:B125"/>
    <mergeCell ref="A118:A125"/>
    <mergeCell ref="B108:C108"/>
    <mergeCell ref="B85:C85"/>
    <mergeCell ref="B86:B94"/>
    <mergeCell ref="A85:A94"/>
    <mergeCell ref="B96:C96"/>
    <mergeCell ref="B97:B106"/>
    <mergeCell ref="A96:A106"/>
    <mergeCell ref="A1:C1"/>
    <mergeCell ref="B40:C40"/>
    <mergeCell ref="B41:B52"/>
    <mergeCell ref="A40:A52"/>
    <mergeCell ref="B54:C54"/>
    <mergeCell ref="A4:A37"/>
    <mergeCell ref="B4:B9"/>
    <mergeCell ref="B10:B36"/>
    <mergeCell ref="B37:C37"/>
    <mergeCell ref="B68:B73"/>
    <mergeCell ref="A67:A73"/>
    <mergeCell ref="B75:C75"/>
    <mergeCell ref="B55:B57"/>
    <mergeCell ref="B58:B59"/>
    <mergeCell ref="B60:B65"/>
    <mergeCell ref="A54:A65"/>
    <mergeCell ref="B67:C67"/>
  </mergeCells>
  <hyperlinks>
    <hyperlink ref="A335" r:id="rId1" xr:uid="{4FACF30C-D02C-46F6-8D62-301B8229419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D36B-0ED7-4E30-937E-1303FAAFC7B6}">
  <dimension ref="A1:E15"/>
  <sheetViews>
    <sheetView workbookViewId="0">
      <selection activeCell="F10" sqref="F10"/>
    </sheetView>
  </sheetViews>
  <sheetFormatPr defaultRowHeight="15"/>
  <cols>
    <col min="1" max="1" width="40.28515625" customWidth="1"/>
    <col min="2" max="2" width="21.42578125" customWidth="1"/>
    <col min="3" max="3" width="50" customWidth="1"/>
    <col min="4" max="4" width="18.85546875" customWidth="1"/>
    <col min="5" max="5" width="18.140625" customWidth="1"/>
    <col min="6" max="6" width="16.5703125" customWidth="1"/>
  </cols>
  <sheetData>
    <row r="1" spans="1:5">
      <c r="A1" s="41" t="s">
        <v>0</v>
      </c>
      <c r="B1" s="43"/>
      <c r="C1" s="43"/>
      <c r="D1" s="24" t="s">
        <v>112</v>
      </c>
    </row>
    <row r="2" spans="1:5">
      <c r="A2" s="1" t="s">
        <v>1</v>
      </c>
      <c r="B2" s="1" t="s">
        <v>2</v>
      </c>
      <c r="C2" s="1" t="s">
        <v>3</v>
      </c>
      <c r="D2" s="24" t="s">
        <v>4</v>
      </c>
    </row>
    <row r="3" spans="1:5">
      <c r="A3" s="55" t="s">
        <v>154</v>
      </c>
      <c r="B3" s="42"/>
      <c r="C3" s="44"/>
    </row>
    <row r="4" spans="1:5">
      <c r="A4" s="41" t="s">
        <v>73</v>
      </c>
      <c r="B4" s="41" t="s">
        <v>19</v>
      </c>
      <c r="C4" s="3" t="s">
        <v>6</v>
      </c>
      <c r="D4" s="5">
        <f>D5</f>
        <v>-881088</v>
      </c>
    </row>
    <row r="5" spans="1:5">
      <c r="A5" s="41" t="s">
        <v>73</v>
      </c>
      <c r="B5" s="41" t="s">
        <v>19</v>
      </c>
      <c r="C5" s="56" t="s">
        <v>157</v>
      </c>
      <c r="D5" s="5">
        <v>-881088</v>
      </c>
    </row>
    <row r="6" spans="1:5">
      <c r="A6" s="41" t="s">
        <v>73</v>
      </c>
      <c r="B6" s="41" t="s">
        <v>7</v>
      </c>
      <c r="C6" s="3" t="s">
        <v>6</v>
      </c>
      <c r="D6" s="5">
        <f>SUM(D7:D11)</f>
        <v>980660</v>
      </c>
    </row>
    <row r="7" spans="1:5">
      <c r="A7" s="41" t="s">
        <v>73</v>
      </c>
      <c r="B7" s="41" t="s">
        <v>7</v>
      </c>
      <c r="C7" s="56" t="s">
        <v>155</v>
      </c>
      <c r="D7" s="6">
        <v>332570</v>
      </c>
    </row>
    <row r="8" spans="1:5">
      <c r="A8" s="41" t="s">
        <v>73</v>
      </c>
      <c r="B8" s="41" t="s">
        <v>7</v>
      </c>
      <c r="C8" s="56" t="s">
        <v>156</v>
      </c>
      <c r="D8" s="6">
        <v>70150</v>
      </c>
    </row>
    <row r="9" spans="1:5">
      <c r="A9" s="41" t="s">
        <v>73</v>
      </c>
      <c r="B9" s="41" t="s">
        <v>7</v>
      </c>
      <c r="C9" s="56" t="s">
        <v>158</v>
      </c>
      <c r="D9" s="6">
        <v>337100</v>
      </c>
    </row>
    <row r="10" spans="1:5">
      <c r="A10" s="41" t="s">
        <v>73</v>
      </c>
      <c r="B10" s="41" t="s">
        <v>7</v>
      </c>
      <c r="C10" s="56" t="s">
        <v>159</v>
      </c>
      <c r="D10" s="6">
        <v>211200</v>
      </c>
    </row>
    <row r="11" spans="1:5">
      <c r="A11" s="41" t="s">
        <v>73</v>
      </c>
      <c r="B11" s="41" t="s">
        <v>7</v>
      </c>
      <c r="C11" s="56" t="s">
        <v>160</v>
      </c>
      <c r="D11" s="6">
        <v>29640</v>
      </c>
    </row>
    <row r="12" spans="1:5">
      <c r="A12" s="41" t="s">
        <v>73</v>
      </c>
      <c r="B12" s="41" t="s">
        <v>7</v>
      </c>
      <c r="C12" s="51"/>
      <c r="D12" s="59"/>
    </row>
    <row r="13" spans="1:5">
      <c r="B13" s="35" t="s">
        <v>6</v>
      </c>
      <c r="D13" s="60">
        <f>D4+D6</f>
        <v>99572</v>
      </c>
      <c r="E13" s="27" t="s">
        <v>161</v>
      </c>
    </row>
    <row r="15" spans="1:5">
      <c r="A15" s="40" t="s">
        <v>162</v>
      </c>
    </row>
  </sheetData>
  <mergeCells count="5">
    <mergeCell ref="A1:C1"/>
    <mergeCell ref="A3:A12"/>
    <mergeCell ref="B3:C3"/>
    <mergeCell ref="B4:B5"/>
    <mergeCell ref="B6:B12"/>
  </mergeCells>
  <hyperlinks>
    <hyperlink ref="A15" r:id="rId1" xr:uid="{4A00B026-A172-4833-B681-5691DDB1465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053C-E1BD-4092-9EAA-3B1078D8AE1B}">
  <sheetPr>
    <tabColor rgb="FFFF0000"/>
  </sheetPr>
  <dimension ref="A1:I24"/>
  <sheetViews>
    <sheetView workbookViewId="0">
      <selection activeCell="K21" sqref="K21"/>
    </sheetView>
  </sheetViews>
  <sheetFormatPr defaultRowHeight="15"/>
  <cols>
    <col min="1" max="1" width="25.7109375" customWidth="1"/>
    <col min="2" max="2" width="18" customWidth="1"/>
    <col min="3" max="3" width="38.7109375" customWidth="1"/>
    <col min="4" max="4" width="14.28515625" customWidth="1"/>
  </cols>
  <sheetData>
    <row r="1" spans="1:9">
      <c r="D1" s="22" t="s">
        <v>97</v>
      </c>
    </row>
    <row r="2" spans="1:9">
      <c r="A2" s="1" t="s">
        <v>1</v>
      </c>
      <c r="B2" s="1" t="s">
        <v>2</v>
      </c>
      <c r="C2" s="1" t="s">
        <v>3</v>
      </c>
      <c r="D2" s="23" t="s">
        <v>114</v>
      </c>
    </row>
    <row r="3" spans="1:9">
      <c r="A3" s="41" t="s">
        <v>98</v>
      </c>
      <c r="B3" s="41" t="s">
        <v>19</v>
      </c>
      <c r="C3" s="2" t="s">
        <v>99</v>
      </c>
      <c r="D3" s="10">
        <v>-349505.29</v>
      </c>
    </row>
    <row r="4" spans="1:9">
      <c r="A4" s="41" t="s">
        <v>100</v>
      </c>
      <c r="B4" s="41" t="s">
        <v>19</v>
      </c>
      <c r="C4" s="2" t="s">
        <v>101</v>
      </c>
      <c r="D4" s="10">
        <v>-21000</v>
      </c>
    </row>
    <row r="5" spans="1:9">
      <c r="A5" s="41" t="s">
        <v>100</v>
      </c>
      <c r="B5" s="41" t="s">
        <v>19</v>
      </c>
      <c r="C5" s="14" t="s">
        <v>6</v>
      </c>
      <c r="D5" s="13">
        <f>SUM(D3:D4)</f>
        <v>-370505.29</v>
      </c>
    </row>
    <row r="6" spans="1:9">
      <c r="A6" s="41" t="s">
        <v>100</v>
      </c>
      <c r="B6" s="41" t="s">
        <v>7</v>
      </c>
      <c r="C6" s="2" t="s">
        <v>102</v>
      </c>
      <c r="D6" s="6">
        <v>71200</v>
      </c>
    </row>
    <row r="7" spans="1:9">
      <c r="A7" s="41" t="s">
        <v>100</v>
      </c>
      <c r="B7" s="41" t="s">
        <v>7</v>
      </c>
      <c r="C7" s="2" t="s">
        <v>103</v>
      </c>
      <c r="D7" s="6">
        <v>5000</v>
      </c>
    </row>
    <row r="8" spans="1:9">
      <c r="A8" s="41" t="s">
        <v>100</v>
      </c>
      <c r="B8" s="41" t="s">
        <v>7</v>
      </c>
      <c r="C8" s="2" t="s">
        <v>104</v>
      </c>
      <c r="D8" s="6">
        <v>1000</v>
      </c>
    </row>
    <row r="9" spans="1:9">
      <c r="A9" s="41" t="s">
        <v>100</v>
      </c>
      <c r="B9" s="41" t="s">
        <v>7</v>
      </c>
      <c r="C9" s="2" t="s">
        <v>105</v>
      </c>
      <c r="D9" s="6">
        <v>277887.89</v>
      </c>
    </row>
    <row r="10" spans="1:9">
      <c r="A10" s="41" t="s">
        <v>100</v>
      </c>
      <c r="B10" s="41" t="s">
        <v>7</v>
      </c>
      <c r="C10" s="2" t="s">
        <v>106</v>
      </c>
      <c r="D10" s="6">
        <v>9660</v>
      </c>
    </row>
    <row r="11" spans="1:9">
      <c r="A11" s="41" t="s">
        <v>100</v>
      </c>
      <c r="B11" s="41" t="s">
        <v>7</v>
      </c>
      <c r="C11" s="2" t="s">
        <v>107</v>
      </c>
      <c r="D11" s="6">
        <v>1550</v>
      </c>
    </row>
    <row r="12" spans="1:9">
      <c r="A12" s="41" t="s">
        <v>100</v>
      </c>
      <c r="B12" s="41" t="s">
        <v>7</v>
      </c>
      <c r="C12" s="2" t="s">
        <v>108</v>
      </c>
      <c r="D12" s="6">
        <v>560</v>
      </c>
    </row>
    <row r="13" spans="1:9">
      <c r="A13" s="41" t="s">
        <v>100</v>
      </c>
      <c r="B13" s="41" t="s">
        <v>7</v>
      </c>
      <c r="C13" s="2" t="s">
        <v>109</v>
      </c>
      <c r="D13" s="6">
        <v>2800</v>
      </c>
      <c r="G13" s="54"/>
      <c r="H13" s="54"/>
      <c r="I13" s="54"/>
    </row>
    <row r="14" spans="1:9">
      <c r="A14" s="41" t="s">
        <v>100</v>
      </c>
      <c r="B14" s="41" t="s">
        <v>7</v>
      </c>
      <c r="C14" s="2" t="s">
        <v>110</v>
      </c>
      <c r="D14" s="6">
        <v>600</v>
      </c>
      <c r="H14" s="7"/>
      <c r="I14" s="7"/>
    </row>
    <row r="15" spans="1:9">
      <c r="A15" s="41" t="s">
        <v>100</v>
      </c>
      <c r="B15" s="41" t="s">
        <v>7</v>
      </c>
      <c r="C15" s="2" t="s">
        <v>111</v>
      </c>
      <c r="D15" s="6">
        <v>1000</v>
      </c>
      <c r="H15" s="7"/>
      <c r="I15" s="7"/>
    </row>
    <row r="16" spans="1:9">
      <c r="A16" s="41" t="s">
        <v>100</v>
      </c>
      <c r="B16" s="41" t="s">
        <v>7</v>
      </c>
      <c r="C16" s="14" t="s">
        <v>6</v>
      </c>
      <c r="D16" s="13">
        <f>SUM(D6:D15)</f>
        <v>371257.89</v>
      </c>
    </row>
    <row r="17" spans="1:5">
      <c r="A17" s="41" t="s">
        <v>100</v>
      </c>
      <c r="B17" s="50" t="s">
        <v>6</v>
      </c>
      <c r="C17" s="44"/>
      <c r="D17" s="75">
        <f>D5+D16</f>
        <v>752.60000000003492</v>
      </c>
      <c r="E17" s="27" t="s">
        <v>166</v>
      </c>
    </row>
    <row r="20" spans="1:5">
      <c r="A20" s="57" t="s">
        <v>162</v>
      </c>
    </row>
    <row r="21" spans="1:5">
      <c r="A21" s="27"/>
    </row>
    <row r="22" spans="1:5">
      <c r="A22" s="27"/>
    </row>
    <row r="23" spans="1:5">
      <c r="A23" s="27"/>
    </row>
    <row r="24" spans="1:5">
      <c r="A24" s="27"/>
    </row>
  </sheetData>
  <mergeCells count="4">
    <mergeCell ref="A3:A17"/>
    <mergeCell ref="B3:B5"/>
    <mergeCell ref="B6:B16"/>
    <mergeCell ref="B17:C17"/>
  </mergeCells>
  <hyperlinks>
    <hyperlink ref="A20" r:id="rId1" xr:uid="{B2471B3F-7A77-4DD4-BA39-D7299FFBBCE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e9f55-8ad5-4663-86ad-52bbcaae655d" xsi:nil="true"/>
    <lcf76f155ced4ddcb4097134ff3c332f xmlns="d1b32baa-d672-44d6-9cf4-d8a48349e13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_dlc_DocId xmlns="3efe9f55-8ad5-4663-86ad-52bbcaae655d">5AKAWMKSSN35-351131719-500</_dlc_DocId>
    <_dlc_DocIdUrl xmlns="3efe9f55-8ad5-4663-86ad-52bbcaae655d">
      <Url>https://feds.sharepoint.com/sites/BoardofDirectors/_layouts/15/DocIdRedir.aspx?ID=5AKAWMKSSN35-351131719-500</Url>
      <Description>5AKAWMKSSN35-351131719-500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FFC8400094C4BA2073A19076B472E" ma:contentTypeVersion="20" ma:contentTypeDescription="Create a new document." ma:contentTypeScope="" ma:versionID="01b503a200194241ad7afc4684a0af68">
  <xsd:schema xmlns:xsd="http://www.w3.org/2001/XMLSchema" xmlns:xs="http://www.w3.org/2001/XMLSchema" xmlns:p="http://schemas.microsoft.com/office/2006/metadata/properties" xmlns:ns1="http://schemas.microsoft.com/sharepoint/v3" xmlns:ns2="d1b32baa-d672-44d6-9cf4-d8a48349e135" xmlns:ns3="3efe9f55-8ad5-4663-86ad-52bbcaae655d" targetNamespace="http://schemas.microsoft.com/office/2006/metadata/properties" ma:root="true" ma:fieldsID="b0b0bc6479137e9c48b0883b6be2b01b" ns1:_="" ns2:_="" ns3:_="">
    <xsd:import namespace="http://schemas.microsoft.com/sharepoint/v3"/>
    <xsd:import namespace="d1b32baa-d672-44d6-9cf4-d8a48349e135"/>
    <xsd:import namespace="3efe9f55-8ad5-4663-86ad-52bbcaae6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2baa-d672-44d6-9cf4-d8a48349e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20570839-c996-4c3b-b6c3-a7e349b77c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e9f55-8ad5-4663-86ad-52bbcaae655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bb397347-a17e-4db8-a477-1acb98185e31}" ma:internalName="TaxCatchAll" ma:showField="CatchAllData" ma:web="3efe9f55-8ad5-4663-86ad-52bbcaae6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4F2A4-F6A1-4F19-838E-4DCDF5CD087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BA2E6FD-4EB3-410C-BFEE-CBDF56EEB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34790-DFB2-46CD-A0D7-7D107EEF6881}">
  <ds:schemaRefs>
    <ds:schemaRef ds:uri="http://schemas.microsoft.com/office/2006/metadata/properties"/>
    <ds:schemaRef ds:uri="http://schemas.microsoft.com/office/infopath/2007/PartnerControls"/>
    <ds:schemaRef ds:uri="3efe9f55-8ad5-4663-86ad-52bbcaae655d"/>
    <ds:schemaRef ds:uri="d1b32baa-d672-44d6-9cf4-d8a48349e13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95C1413-0A46-4021-9B74-5B5C6ABD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b32baa-d672-44d6-9cf4-d8a48349e135"/>
    <ds:schemaRef ds:uri="3efe9f55-8ad5-4663-86ad-52bbcaae6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Process summary</vt:lpstr>
      <vt:lpstr>Annual Plan</vt:lpstr>
      <vt:lpstr>WUSA BUDGET</vt:lpstr>
      <vt:lpstr>Orientation</vt:lpstr>
      <vt:lpstr>Publications</vt:lpstr>
      <vt:lpstr>'Process summary'!OLE_LINK1</vt:lpstr>
      <vt:lpstr>'Process summary'!OLE_LINK2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Burdett</dc:creator>
  <cp:keywords/>
  <dc:description/>
  <cp:lastModifiedBy>Suzanne Burdett</cp:lastModifiedBy>
  <cp:revision/>
  <dcterms:created xsi:type="dcterms:W3CDTF">2024-05-21T19:09:19Z</dcterms:created>
  <dcterms:modified xsi:type="dcterms:W3CDTF">2025-05-14T19:31:51Z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0x010100518FFC8400094C4BA2073A19076B472E</vt:lpwstr>
  </property>
  <property fmtid="{D5CDD505-2E9C-101B-9397-08002B2CF9AE}" pid="3" name="_dlc_DocIdItemGuid">
    <vt:lpwstr>16867c01-6312-4c1c-84fc-e0b69aa6220c</vt:lpwstr>
  </property>
  <property fmtid="{D5CDD505-2E9C-101B-9397-08002B2CF9AE}" pid="4" name="MediaServiceImageTags">
    <vt:lpwstr/>
  </property>
</Properties>
</file>